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<sst xmlns="http://schemas.openxmlformats.org/spreadsheetml/2006/main" count="177" uniqueCount="132">
  <si>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</si>
  <si>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</si>
  <si>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</si>
  <si>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</si>
  <si>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</si>
  <si>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</si>
  <si>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</si>
  <si>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</si>
  <si>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</si>
  <si>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</si>
  <si>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</si>
  <si>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</si>
  <si>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</si>
  <si>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</si>
  <si>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</si>
  <si>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</si>
  <si>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</si>
  <si>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</si>
  <si>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</si>
  <si>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</si>
  <si>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</si>
  <si>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</si>
  <si>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</si>
  <si>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</si>
  <si>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</si>
  <si>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</si>
  <si>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</si>
  <si>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</si>
  <si>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</si>
  <si>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</si>
  <si>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</si>
  <si>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</si>
  <si>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</si>
  <si>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</si>
  <si>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</si>
  <si>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</si>
  <si>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</si>
  <si>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</si>
  <si>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</si>
  <si>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</si>
  <si>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</si>
  <si>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</si>
  <si>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</si>
  <si>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</si>
  <si>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</si>
  <si>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</si>
  <si>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</si>
  <si>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</si>
  <si>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</si>
  <si>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</si>
  <si>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</si>
  <si>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</si>
  <si>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</si>
  <si>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</si>
  <si>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</si>
  <si>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</si>
  <si>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</si>
  <si>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</si>
  <si>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</si>
  <si>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</si>
  <si>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</si>
  <si>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</si>
  <si>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</si>
  <si>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</si>
  <si>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</si>
  <si>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</si>
  <si>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</si>
  <si>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</si>
  <si>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</si>
  <si>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</si>
  <si>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</si>
  <si>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</si>
  <si>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</si>
  <si>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</si>
  <si>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</si>
  <si>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</si>
  <si>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</si>
  <si>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</si>
  <si>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</si>
  <si>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</si>
  <si>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</si>
  <si>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</si>
  <si>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</si>
  <si>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</si>
  <si>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</si>
  <si>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</si>
  <si>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</si>
  <si>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</si>
  <si>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</si>
  <si>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</si>
  <si>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</si>
  <si>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</si>
  <si>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</si>
  <si>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</si>
  <si>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</si>
  <si>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</si>
  <si>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</si>
  <si>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</si>
  <si>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</si>
  <si>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</si>
  <si>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</si>
  <si>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</si>
  <si>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</si>
  <si>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</si>
  <si>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</si>
  <si>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</si>
  <si>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</si>
  <si>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</si>
  <si>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</si>
  <si>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</si>
  <si>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</si>
  <si>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</si>
  <si>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</si>
  <si>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</si>
  <si>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</si>
  <si>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</si>
  <si>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</si>
  <si>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</si>
  <si>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</si>
  <si>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</si>
  <si>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</si>
  <si>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</si>
  <si>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</si>
  <si>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</si>
  <si>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</si>
  <si>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</si>
  <si>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</si>
  <si>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</si>
  <si>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</si>
  <si>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IDBI Mutual Fund: Net Average Assets Under Management (AAUM) as on 31-October-2019
(All figures in Rs. Crore)</t>
  </si>
  <si>
    <t>Table showing State wise /Union Territory wise contribution to AAUM of category of schemes as on 31-October-2019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</si>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</sst>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topLeftCell="A7" zoomScale="85" zoomScaleNormal="85" workbookViewId="0">
      <selection activeCell="B11" sqref="B11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85" t="s">
        <v>75</v>
      </c>
      <c r="B1" s="62" t="s">
        <v>28</v>
      </c>
      <c r="C1" s="76" t="s">
        <v>129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86"/>
      <c r="B2" s="63"/>
      <c r="C2" s="64" t="s">
        <v>27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64" t="s">
        <v>25</v>
      </c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6"/>
      <c r="AQ2" s="64" t="s">
        <v>26</v>
      </c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6"/>
      <c r="BK2" s="79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86"/>
      <c r="B3" s="63"/>
      <c r="C3" s="70" t="s">
        <v>120</v>
      </c>
      <c r="D3" s="71"/>
      <c r="E3" s="71"/>
      <c r="F3" s="71"/>
      <c r="G3" s="71"/>
      <c r="H3" s="71"/>
      <c r="I3" s="71"/>
      <c r="J3" s="71"/>
      <c r="K3" s="71"/>
      <c r="L3" s="72"/>
      <c r="M3" s="70" t="s">
        <v>121</v>
      </c>
      <c r="N3" s="71"/>
      <c r="O3" s="71"/>
      <c r="P3" s="71"/>
      <c r="Q3" s="71"/>
      <c r="R3" s="71"/>
      <c r="S3" s="71"/>
      <c r="T3" s="71"/>
      <c r="U3" s="71"/>
      <c r="V3" s="72"/>
      <c r="W3" s="70" t="s">
        <v>120</v>
      </c>
      <c r="X3" s="71"/>
      <c r="Y3" s="71"/>
      <c r="Z3" s="71"/>
      <c r="AA3" s="71"/>
      <c r="AB3" s="71"/>
      <c r="AC3" s="71"/>
      <c r="AD3" s="71"/>
      <c r="AE3" s="71"/>
      <c r="AF3" s="72"/>
      <c r="AG3" s="70" t="s">
        <v>121</v>
      </c>
      <c r="AH3" s="71"/>
      <c r="AI3" s="71"/>
      <c r="AJ3" s="71"/>
      <c r="AK3" s="71"/>
      <c r="AL3" s="71"/>
      <c r="AM3" s="71"/>
      <c r="AN3" s="71"/>
      <c r="AO3" s="71"/>
      <c r="AP3" s="72"/>
      <c r="AQ3" s="70" t="s">
        <v>120</v>
      </c>
      <c r="AR3" s="71"/>
      <c r="AS3" s="71"/>
      <c r="AT3" s="71"/>
      <c r="AU3" s="71"/>
      <c r="AV3" s="71"/>
      <c r="AW3" s="71"/>
      <c r="AX3" s="71"/>
      <c r="AY3" s="71"/>
      <c r="AZ3" s="72"/>
      <c r="BA3" s="70" t="s">
        <v>121</v>
      </c>
      <c r="BB3" s="71"/>
      <c r="BC3" s="71"/>
      <c r="BD3" s="71"/>
      <c r="BE3" s="71"/>
      <c r="BF3" s="71"/>
      <c r="BG3" s="71"/>
      <c r="BH3" s="71"/>
      <c r="BI3" s="71"/>
      <c r="BJ3" s="72"/>
      <c r="BK3" s="80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86"/>
      <c r="B4" s="63"/>
      <c r="C4" s="67" t="s">
        <v>34</v>
      </c>
      <c r="D4" s="68"/>
      <c r="E4" s="68"/>
      <c r="F4" s="68"/>
      <c r="G4" s="69"/>
      <c r="H4" s="67" t="s">
        <v>35</v>
      </c>
      <c r="I4" s="68"/>
      <c r="J4" s="68"/>
      <c r="K4" s="68"/>
      <c r="L4" s="69"/>
      <c r="M4" s="67" t="s">
        <v>34</v>
      </c>
      <c r="N4" s="68"/>
      <c r="O4" s="68"/>
      <c r="P4" s="68"/>
      <c r="Q4" s="69"/>
      <c r="R4" s="67" t="s">
        <v>35</v>
      </c>
      <c r="S4" s="68"/>
      <c r="T4" s="68"/>
      <c r="U4" s="68"/>
      <c r="V4" s="69"/>
      <c r="W4" s="67" t="s">
        <v>34</v>
      </c>
      <c r="X4" s="68"/>
      <c r="Y4" s="68"/>
      <c r="Z4" s="68"/>
      <c r="AA4" s="69"/>
      <c r="AB4" s="67" t="s">
        <v>35</v>
      </c>
      <c r="AC4" s="68"/>
      <c r="AD4" s="68"/>
      <c r="AE4" s="68"/>
      <c r="AF4" s="69"/>
      <c r="AG4" s="67" t="s">
        <v>34</v>
      </c>
      <c r="AH4" s="68"/>
      <c r="AI4" s="68"/>
      <c r="AJ4" s="68"/>
      <c r="AK4" s="69"/>
      <c r="AL4" s="67" t="s">
        <v>35</v>
      </c>
      <c r="AM4" s="68"/>
      <c r="AN4" s="68"/>
      <c r="AO4" s="68"/>
      <c r="AP4" s="69"/>
      <c r="AQ4" s="67" t="s">
        <v>34</v>
      </c>
      <c r="AR4" s="68"/>
      <c r="AS4" s="68"/>
      <c r="AT4" s="68"/>
      <c r="AU4" s="69"/>
      <c r="AV4" s="67" t="s">
        <v>35</v>
      </c>
      <c r="AW4" s="68"/>
      <c r="AX4" s="68"/>
      <c r="AY4" s="68"/>
      <c r="AZ4" s="69"/>
      <c r="BA4" s="67" t="s">
        <v>34</v>
      </c>
      <c r="BB4" s="68"/>
      <c r="BC4" s="68"/>
      <c r="BD4" s="68"/>
      <c r="BE4" s="69"/>
      <c r="BF4" s="67" t="s">
        <v>35</v>
      </c>
      <c r="BG4" s="68"/>
      <c r="BH4" s="68"/>
      <c r="BI4" s="68"/>
      <c r="BJ4" s="69"/>
      <c r="BK4" s="80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86"/>
      <c r="B5" s="63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1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7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5"/>
    </row>
    <row r="7" spans="1:107" x14ac:dyDescent="0.2">
      <c r="A7" s="16" t="s">
        <v>76</v>
      </c>
      <c r="B7" s="19" t="s">
        <v>12</v>
      </c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5"/>
    </row>
    <row r="8" spans="1:107" x14ac:dyDescent="0.2">
      <c r="A8" s="16"/>
      <c r="B8" s="29" t="s">
        <v>101</v>
      </c>
      <c r="C8" s="35">
        <v>0</v>
      </c>
      <c r="D8" s="35">
        <v>69.457196713483398</v>
      </c>
      <c r="E8" s="35">
        <v>85.013371631129004</v>
      </c>
      <c r="F8" s="35">
        <v>0</v>
      </c>
      <c r="G8" s="35">
        <v>0</v>
      </c>
      <c r="H8" s="35">
        <v>4.1882265750740997</v>
      </c>
      <c r="I8" s="35">
        <v>290.86378338628685</v>
      </c>
      <c r="J8" s="35">
        <v>218.92458537628858</v>
      </c>
      <c r="K8" s="35">
        <v>0</v>
      </c>
      <c r="L8" s="35">
        <v>85.156530080117193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1.8289107018506003</v>
      </c>
      <c r="S8" s="35">
        <v>59.362811946773704</v>
      </c>
      <c r="T8" s="35">
        <v>351.69752531481907</v>
      </c>
      <c r="U8" s="35">
        <v>0</v>
      </c>
      <c r="V8" s="35">
        <v>9.0502573685437984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3.4335707921759013</v>
      </c>
      <c r="AC8" s="35">
        <v>83.914726523380295</v>
      </c>
      <c r="AD8" s="35">
        <v>41.154126190354205</v>
      </c>
      <c r="AE8" s="35">
        <v>0</v>
      </c>
      <c r="AF8" s="35">
        <v>102.54370595678411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3.285760396043</v>
      </c>
      <c r="AM8" s="35">
        <v>47.371105210061899</v>
      </c>
      <c r="AN8" s="35">
        <v>323.79291877715758</v>
      </c>
      <c r="AO8" s="35">
        <v>0</v>
      </c>
      <c r="AP8" s="35">
        <v>49.580957447788506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5.2062007693600014</v>
      </c>
      <c r="AW8" s="35">
        <v>48.952232418352494</v>
      </c>
      <c r="AX8" s="35">
        <v>20.507982061128899</v>
      </c>
      <c r="AY8" s="35">
        <v>0</v>
      </c>
      <c r="AZ8" s="35">
        <v>36.477294901798096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1.3184769047613998</v>
      </c>
      <c r="BG8" s="35">
        <v>1.3682363288707</v>
      </c>
      <c r="BH8" s="35">
        <v>13.0517986194511</v>
      </c>
      <c r="BI8" s="35">
        <v>0</v>
      </c>
      <c r="BJ8" s="35">
        <v>1.5492515832562002</v>
      </c>
      <c r="BK8" s="36">
        <f>SUM(C8:BJ8)</f>
        <v>1959.0515439750909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69.457196713483398</v>
      </c>
      <c r="E9" s="33">
        <f t="shared" si="0"/>
        <v>85.013371631129004</v>
      </c>
      <c r="F9" s="33">
        <f t="shared" si="0"/>
        <v>0</v>
      </c>
      <c r="G9" s="33">
        <f t="shared" si="0"/>
        <v>0</v>
      </c>
      <c r="H9" s="33">
        <f t="shared" si="0"/>
        <v>4.1882265750740997</v>
      </c>
      <c r="I9" s="33">
        <f t="shared" si="0"/>
        <v>290.86378338628685</v>
      </c>
      <c r="J9" s="33">
        <f t="shared" si="0"/>
        <v>218.92458537628858</v>
      </c>
      <c r="K9" s="33">
        <f t="shared" si="0"/>
        <v>0</v>
      </c>
      <c r="L9" s="33">
        <f t="shared" si="0"/>
        <v>85.156530080117193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1.8289107018506003</v>
      </c>
      <c r="S9" s="33">
        <f t="shared" si="0"/>
        <v>59.362811946773704</v>
      </c>
      <c r="T9" s="33">
        <f t="shared" si="0"/>
        <v>351.69752531481907</v>
      </c>
      <c r="U9" s="33">
        <f t="shared" si="0"/>
        <v>0</v>
      </c>
      <c r="V9" s="33">
        <f t="shared" si="0"/>
        <v>9.0502573685437984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3.4335707921759013</v>
      </c>
      <c r="AC9" s="33">
        <f t="shared" si="0"/>
        <v>83.914726523380295</v>
      </c>
      <c r="AD9" s="33">
        <f t="shared" si="0"/>
        <v>41.154126190354205</v>
      </c>
      <c r="AE9" s="33">
        <f t="shared" si="0"/>
        <v>0</v>
      </c>
      <c r="AF9" s="33">
        <f t="shared" si="0"/>
        <v>102.54370595678411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3.285760396043</v>
      </c>
      <c r="AM9" s="33">
        <f t="shared" si="0"/>
        <v>47.371105210061899</v>
      </c>
      <c r="AN9" s="33">
        <f t="shared" si="0"/>
        <v>323.79291877715758</v>
      </c>
      <c r="AO9" s="33">
        <f t="shared" si="0"/>
        <v>0</v>
      </c>
      <c r="AP9" s="33">
        <f t="shared" si="0"/>
        <v>49.580957447788506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5.2062007693600014</v>
      </c>
      <c r="AW9" s="33">
        <f>(SUM(AW8))</f>
        <v>48.952232418352494</v>
      </c>
      <c r="AX9" s="33">
        <f t="shared" si="0"/>
        <v>20.507982061128899</v>
      </c>
      <c r="AY9" s="33">
        <f t="shared" si="0"/>
        <v>0</v>
      </c>
      <c r="AZ9" s="33">
        <f t="shared" si="0"/>
        <v>36.477294901798096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1.3184769047613998</v>
      </c>
      <c r="BG9" s="33">
        <f t="shared" si="0"/>
        <v>1.3682363288707</v>
      </c>
      <c r="BH9" s="33">
        <f t="shared" si="0"/>
        <v>13.0517986194511</v>
      </c>
      <c r="BI9" s="33">
        <f t="shared" si="0"/>
        <v>0</v>
      </c>
      <c r="BJ9" s="33">
        <f t="shared" si="0"/>
        <v>1.5492515832562002</v>
      </c>
      <c r="BK9" s="31">
        <f>SUM(BK8)</f>
        <v>1959.0515439750909</v>
      </c>
    </row>
    <row r="10" spans="1:107" x14ac:dyDescent="0.2">
      <c r="A10" s="16" t="s">
        <v>77</v>
      </c>
      <c r="B10" s="20" t="s">
        <v>3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5"/>
    </row>
    <row r="11" spans="1:107" x14ac:dyDescent="0.2">
      <c r="A11" s="16"/>
      <c r="B11" s="29" t="s">
        <v>102</v>
      </c>
      <c r="C11" s="35">
        <v>0</v>
      </c>
      <c r="D11" s="35">
        <v>0.6840310756129</v>
      </c>
      <c r="E11" s="35">
        <v>0</v>
      </c>
      <c r="F11" s="35">
        <v>0</v>
      </c>
      <c r="G11" s="35">
        <v>0</v>
      </c>
      <c r="H11" s="35">
        <v>0.19740812519160003</v>
      </c>
      <c r="I11" s="35">
        <v>5.6532564935400001E-2</v>
      </c>
      <c r="J11" s="35">
        <v>0</v>
      </c>
      <c r="K11" s="35">
        <v>0</v>
      </c>
      <c r="L11" s="35">
        <v>4.5025732452210407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0.15356317354650001</v>
      </c>
      <c r="S11" s="35">
        <v>0.25791061725789999</v>
      </c>
      <c r="T11" s="35">
        <v>0.89718612719349988</v>
      </c>
      <c r="U11" s="35">
        <v>0</v>
      </c>
      <c r="V11" s="35">
        <v>0.28894869987080002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1.0871927449603001</v>
      </c>
      <c r="AC11" s="35">
        <v>0.29731412212880004</v>
      </c>
      <c r="AD11" s="35">
        <v>0</v>
      </c>
      <c r="AE11" s="35">
        <v>0</v>
      </c>
      <c r="AF11" s="35">
        <v>2.1889521454823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0.87962294344420033</v>
      </c>
      <c r="AM11" s="35">
        <v>0</v>
      </c>
      <c r="AN11" s="35">
        <v>0.85037082080640003</v>
      </c>
      <c r="AO11" s="35">
        <v>0</v>
      </c>
      <c r="AP11" s="35">
        <v>1.6714814275144998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0.24284544815840001</v>
      </c>
      <c r="AW11" s="35">
        <v>3.0644099903222002</v>
      </c>
      <c r="AX11" s="35">
        <v>6.5758697431288997</v>
      </c>
      <c r="AY11" s="35">
        <v>0</v>
      </c>
      <c r="AZ11" s="35">
        <v>0.41723530335449999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7.6794339257200001E-2</v>
      </c>
      <c r="BG11" s="35">
        <v>4.7713234709600004E-2</v>
      </c>
      <c r="BH11" s="35">
        <v>0</v>
      </c>
      <c r="BI11" s="35">
        <v>0</v>
      </c>
      <c r="BJ11" s="35">
        <v>0.34856740358049998</v>
      </c>
      <c r="BK11" s="36">
        <f>SUM(C11:BJ11)</f>
        <v>24.786523295677441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0.6840310756129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0.19740812519160003</v>
      </c>
      <c r="I12" s="33">
        <f t="shared" si="1"/>
        <v>5.6532564935400001E-2</v>
      </c>
      <c r="J12" s="33">
        <f t="shared" si="1"/>
        <v>0</v>
      </c>
      <c r="K12" s="33">
        <f t="shared" si="1"/>
        <v>0</v>
      </c>
      <c r="L12" s="33">
        <f t="shared" si="1"/>
        <v>4.5025732452210407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0.15356317354650001</v>
      </c>
      <c r="S12" s="33">
        <f t="shared" si="1"/>
        <v>0.25791061725789999</v>
      </c>
      <c r="T12" s="33">
        <f t="shared" si="1"/>
        <v>0.89718612719349988</v>
      </c>
      <c r="U12" s="33">
        <f t="shared" si="1"/>
        <v>0</v>
      </c>
      <c r="V12" s="33">
        <f t="shared" si="1"/>
        <v>0.28894869987080002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1.0871927449603001</v>
      </c>
      <c r="AC12" s="33">
        <f t="shared" si="1"/>
        <v>0.29731412212880004</v>
      </c>
      <c r="AD12" s="33">
        <f t="shared" si="1"/>
        <v>0</v>
      </c>
      <c r="AE12" s="33">
        <f t="shared" si="1"/>
        <v>0</v>
      </c>
      <c r="AF12" s="33">
        <f t="shared" si="1"/>
        <v>2.1889521454823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0.87962294344420033</v>
      </c>
      <c r="AM12" s="33">
        <f t="shared" si="1"/>
        <v>0</v>
      </c>
      <c r="AN12" s="33">
        <f t="shared" si="1"/>
        <v>0.85037082080640003</v>
      </c>
      <c r="AO12" s="33">
        <f t="shared" si="1"/>
        <v>0</v>
      </c>
      <c r="AP12" s="33">
        <f t="shared" si="1"/>
        <v>1.6714814275144998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0.24284544815840001</v>
      </c>
      <c r="AW12" s="33">
        <f>(SUM(AW11))</f>
        <v>3.0644099903222002</v>
      </c>
      <c r="AX12" s="33">
        <f t="shared" si="1"/>
        <v>6.5758697431288997</v>
      </c>
      <c r="AY12" s="33">
        <f t="shared" si="1"/>
        <v>0</v>
      </c>
      <c r="AZ12" s="33">
        <f t="shared" si="1"/>
        <v>0.41723530335449999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7.6794339257200001E-2</v>
      </c>
      <c r="BG12" s="33">
        <f t="shared" si="1"/>
        <v>4.7713234709600004E-2</v>
      </c>
      <c r="BH12" s="33">
        <f t="shared" si="1"/>
        <v>0</v>
      </c>
      <c r="BI12" s="33">
        <f t="shared" si="1"/>
        <v>0</v>
      </c>
      <c r="BJ12" s="33">
        <f t="shared" si="1"/>
        <v>0.34856740358049998</v>
      </c>
      <c r="BK12" s="34">
        <f>SUM(BK11)</f>
        <v>24.786523295677441</v>
      </c>
    </row>
    <row r="13" spans="1:107" x14ac:dyDescent="0.2">
      <c r="A13" s="16" t="s">
        <v>78</v>
      </c>
      <c r="B13" s="20" t="s">
        <v>10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5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5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5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</row>
    <row r="23" spans="1:67" x14ac:dyDescent="0.2">
      <c r="A23" s="16"/>
      <c r="B23" s="29" t="s">
        <v>103</v>
      </c>
      <c r="C23" s="35">
        <v>0</v>
      </c>
      <c r="D23" s="35">
        <v>0.66053501141930004</v>
      </c>
      <c r="E23" s="35">
        <v>0</v>
      </c>
      <c r="F23" s="35">
        <v>0</v>
      </c>
      <c r="G23" s="35">
        <v>0</v>
      </c>
      <c r="H23" s="35">
        <v>7.4708684612099993E-2</v>
      </c>
      <c r="I23" s="35">
        <v>0.100055624</v>
      </c>
      <c r="J23" s="35">
        <v>0</v>
      </c>
      <c r="K23" s="35">
        <v>0</v>
      </c>
      <c r="L23" s="35">
        <v>6.5739696903100012E-2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6.7950802966400006E-2</v>
      </c>
      <c r="S23" s="35">
        <v>0</v>
      </c>
      <c r="T23" s="35">
        <v>0.48277477487080001</v>
      </c>
      <c r="U23" s="35">
        <v>0</v>
      </c>
      <c r="V23" s="35">
        <v>0.1040571781612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2.1638020752429989</v>
      </c>
      <c r="AC23" s="35">
        <v>1.69540267229</v>
      </c>
      <c r="AD23" s="35">
        <v>0.30183540216120003</v>
      </c>
      <c r="AE23" s="35">
        <v>0</v>
      </c>
      <c r="AF23" s="35">
        <v>3.4214120941266999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1.3903105461788001</v>
      </c>
      <c r="AM23" s="35">
        <v>0.22956860406439999</v>
      </c>
      <c r="AN23" s="35">
        <v>7.6696548387000005E-2</v>
      </c>
      <c r="AO23" s="35">
        <v>0</v>
      </c>
      <c r="AP23" s="35">
        <v>1.4107627242247001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1.6052756548272999</v>
      </c>
      <c r="AW23" s="35">
        <v>5.3101255155705074</v>
      </c>
      <c r="AX23" s="35">
        <v>1.5084976960322001</v>
      </c>
      <c r="AY23" s="35">
        <v>0</v>
      </c>
      <c r="AZ23" s="35">
        <v>2.5435224656427997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0.30943680031879994</v>
      </c>
      <c r="BG23" s="35">
        <v>0.50374600235470002</v>
      </c>
      <c r="BH23" s="35">
        <v>0</v>
      </c>
      <c r="BI23" s="35">
        <v>0</v>
      </c>
      <c r="BJ23" s="35">
        <v>0.29257385387079998</v>
      </c>
      <c r="BK23" s="36">
        <f>SUM(C23:BJ23)</f>
        <v>24.318790428225803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0.66835541767740003</v>
      </c>
      <c r="E24" s="35">
        <v>0</v>
      </c>
      <c r="F24" s="35">
        <v>0</v>
      </c>
      <c r="G24" s="35">
        <v>0</v>
      </c>
      <c r="H24" s="35">
        <v>0.2300228641914</v>
      </c>
      <c r="I24" s="35">
        <v>4.7734270257999999E-2</v>
      </c>
      <c r="J24" s="35">
        <v>0.86976554458060007</v>
      </c>
      <c r="K24" s="35">
        <v>0</v>
      </c>
      <c r="L24" s="35">
        <v>0.78176103954770004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0.29311277770830002</v>
      </c>
      <c r="S24" s="35">
        <v>8.1374684838000002E-3</v>
      </c>
      <c r="T24" s="35">
        <v>0</v>
      </c>
      <c r="U24" s="35">
        <v>0</v>
      </c>
      <c r="V24" s="35">
        <v>9.8819178677300001E-2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2.0621472857626997</v>
      </c>
      <c r="AC24" s="35">
        <v>3.3969380598704997</v>
      </c>
      <c r="AD24" s="35">
        <v>0</v>
      </c>
      <c r="AE24" s="35">
        <v>0</v>
      </c>
      <c r="AF24" s="35">
        <v>6.012765294996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2.3949379444049987</v>
      </c>
      <c r="AM24" s="35">
        <v>7.0841639831609005</v>
      </c>
      <c r="AN24" s="35">
        <v>7.5878211235805004</v>
      </c>
      <c r="AO24" s="35">
        <v>0</v>
      </c>
      <c r="AP24" s="35">
        <v>4.7869137220283005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2.5761346544385</v>
      </c>
      <c r="AW24" s="35">
        <v>13.841645588513511</v>
      </c>
      <c r="AX24" s="35">
        <v>0</v>
      </c>
      <c r="AY24" s="35">
        <v>0</v>
      </c>
      <c r="AZ24" s="35">
        <v>10.775297916834399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0.48772637977010003</v>
      </c>
      <c r="BG24" s="35">
        <v>9.9816185290200005E-2</v>
      </c>
      <c r="BH24" s="35">
        <v>1.3406521310000001</v>
      </c>
      <c r="BI24" s="35">
        <v>0</v>
      </c>
      <c r="BJ24" s="35">
        <v>0.74476828335409995</v>
      </c>
      <c r="BK24" s="36">
        <f>SUM(C24:BJ24)</f>
        <v>66.189437114129205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8.6289703579030999</v>
      </c>
      <c r="E25" s="35">
        <v>0</v>
      </c>
      <c r="F25" s="35">
        <v>0</v>
      </c>
      <c r="G25" s="35">
        <v>0</v>
      </c>
      <c r="H25" s="35">
        <v>0.24153321793349997</v>
      </c>
      <c r="I25" s="35">
        <v>5.3444134193000002E-3</v>
      </c>
      <c r="J25" s="35">
        <v>0</v>
      </c>
      <c r="K25" s="35">
        <v>0</v>
      </c>
      <c r="L25" s="35">
        <v>0.83514349683829991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0.13455779380540001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0.38826389973990005</v>
      </c>
      <c r="AC25" s="35">
        <v>3.249284838E-4</v>
      </c>
      <c r="AD25" s="35">
        <v>0</v>
      </c>
      <c r="AE25" s="35">
        <v>0</v>
      </c>
      <c r="AF25" s="35">
        <v>3.4360120253538997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0.20929471183729997</v>
      </c>
      <c r="AM25" s="35">
        <v>6.6485813516100001E-2</v>
      </c>
      <c r="AN25" s="35">
        <v>2.0114755212578999</v>
      </c>
      <c r="AO25" s="35">
        <v>0</v>
      </c>
      <c r="AP25" s="35">
        <v>0.64004115409619999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0.85923936686630009</v>
      </c>
      <c r="AW25" s="35">
        <v>17.302006869629675</v>
      </c>
      <c r="AX25" s="35">
        <v>0</v>
      </c>
      <c r="AY25" s="35">
        <v>0</v>
      </c>
      <c r="AZ25" s="35">
        <v>3.1583199442565006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9.3514418127700005E-2</v>
      </c>
      <c r="BG25" s="35">
        <v>0.33336302341930002</v>
      </c>
      <c r="BH25" s="35">
        <v>0</v>
      </c>
      <c r="BI25" s="35">
        <v>0</v>
      </c>
      <c r="BJ25" s="35">
        <v>0.67228108154810007</v>
      </c>
      <c r="BK25" s="36">
        <f>SUM(C25:BJ25)</f>
        <v>39.016172038032273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0.7308215648709</v>
      </c>
      <c r="E26" s="35">
        <v>0</v>
      </c>
      <c r="F26" s="35">
        <v>0</v>
      </c>
      <c r="G26" s="35">
        <v>0</v>
      </c>
      <c r="H26" s="35">
        <v>0.68196125770409999</v>
      </c>
      <c r="I26" s="35">
        <v>2.8619239330317998</v>
      </c>
      <c r="J26" s="35">
        <v>6.2109299224838006</v>
      </c>
      <c r="K26" s="35">
        <v>0</v>
      </c>
      <c r="L26" s="35">
        <v>8.9627888187068994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0.51595387360889999</v>
      </c>
      <c r="S26" s="35">
        <v>0.348262521903</v>
      </c>
      <c r="T26" s="35">
        <v>33.113836026857243</v>
      </c>
      <c r="U26" s="35">
        <v>0</v>
      </c>
      <c r="V26" s="35">
        <v>0.8601994269344001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1.4576530385105999</v>
      </c>
      <c r="AC26" s="35">
        <v>15.446757965256502</v>
      </c>
      <c r="AD26" s="35">
        <v>0</v>
      </c>
      <c r="AE26" s="35">
        <v>0</v>
      </c>
      <c r="AF26" s="35">
        <v>38.663298484637906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1.4337816507992998</v>
      </c>
      <c r="AM26" s="35">
        <v>3.2815014343220001</v>
      </c>
      <c r="AN26" s="35">
        <v>0.56916070180639999</v>
      </c>
      <c r="AO26" s="35">
        <v>0</v>
      </c>
      <c r="AP26" s="35">
        <v>10.204076420380801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2.178300637271501</v>
      </c>
      <c r="AW26" s="35">
        <v>17.596551042352502</v>
      </c>
      <c r="AX26" s="35">
        <v>1.5503108925806002</v>
      </c>
      <c r="AY26" s="35">
        <v>0</v>
      </c>
      <c r="AZ26" s="35">
        <v>14.695806378604299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0.75466978560590015</v>
      </c>
      <c r="BG26" s="35">
        <v>3.5684996197088004</v>
      </c>
      <c r="BH26" s="35">
        <v>4.2483716668707991</v>
      </c>
      <c r="BI26" s="35">
        <v>0</v>
      </c>
      <c r="BJ26" s="35">
        <v>4.0312575177076004</v>
      </c>
      <c r="BK26" s="36">
        <f>SUM(C26:BJ26)</f>
        <v>173.96667458251656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10.6886823518707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1.2282260244411001</v>
      </c>
      <c r="I27" s="33">
        <f t="shared" si="7"/>
        <v>3.0150582407091</v>
      </c>
      <c r="J27" s="33">
        <f t="shared" si="7"/>
        <v>7.0806954670644009</v>
      </c>
      <c r="K27" s="33">
        <f t="shared" si="7"/>
        <v>0</v>
      </c>
      <c r="L27" s="33">
        <f t="shared" si="7"/>
        <v>10.645433051995999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1.0115752480890001</v>
      </c>
      <c r="S27" s="33">
        <f t="shared" si="7"/>
        <v>0.35639999038679998</v>
      </c>
      <c r="T27" s="33">
        <f t="shared" si="7"/>
        <v>33.59661080172804</v>
      </c>
      <c r="U27" s="33">
        <f t="shared" si="7"/>
        <v>0</v>
      </c>
      <c r="V27" s="33">
        <f t="shared" si="7"/>
        <v>1.0630757837729001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6.0718662992561976</v>
      </c>
      <c r="AC27" s="33">
        <f t="shared" si="7"/>
        <v>20.539423625900803</v>
      </c>
      <c r="AD27" s="33">
        <f t="shared" si="7"/>
        <v>0.30183540216120003</v>
      </c>
      <c r="AE27" s="33">
        <f t="shared" si="7"/>
        <v>0</v>
      </c>
      <c r="AF27" s="33">
        <f t="shared" si="7"/>
        <v>51.533487899114505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5.4283248532203983</v>
      </c>
      <c r="AM27" s="33">
        <f t="shared" si="7"/>
        <v>10.661719835063401</v>
      </c>
      <c r="AN27" s="33">
        <f t="shared" si="7"/>
        <v>10.2451538950318</v>
      </c>
      <c r="AO27" s="33">
        <f t="shared" si="7"/>
        <v>0</v>
      </c>
      <c r="AP27" s="33">
        <f t="shared" si="7"/>
        <v>17.041794020730002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7.2189503134036013</v>
      </c>
      <c r="AW27" s="33">
        <f t="shared" si="7"/>
        <v>54.0503290160662</v>
      </c>
      <c r="AX27" s="33">
        <f t="shared" si="7"/>
        <v>3.0588085886128002</v>
      </c>
      <c r="AY27" s="33">
        <f t="shared" si="7"/>
        <v>0</v>
      </c>
      <c r="AZ27" s="33">
        <f t="shared" si="7"/>
        <v>31.172946705337999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1.6453473838225001</v>
      </c>
      <c r="BG27" s="33">
        <f t="shared" si="7"/>
        <v>4.5054248307730003</v>
      </c>
      <c r="BH27" s="33">
        <f t="shared" si="7"/>
        <v>5.5890237978707997</v>
      </c>
      <c r="BI27" s="33">
        <f t="shared" si="7"/>
        <v>0</v>
      </c>
      <c r="BJ27" s="33">
        <f t="shared" si="7"/>
        <v>5.7408807364805998</v>
      </c>
      <c r="BK27" s="33">
        <f>SUM(BK23:BK26)</f>
        <v>303.49107416290383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80.829910140966987</v>
      </c>
      <c r="E28" s="33">
        <f t="shared" si="8"/>
        <v>85.013371631129004</v>
      </c>
      <c r="F28" s="33">
        <f t="shared" si="8"/>
        <v>0</v>
      </c>
      <c r="G28" s="33">
        <f t="shared" si="8"/>
        <v>0</v>
      </c>
      <c r="H28" s="33">
        <f t="shared" si="8"/>
        <v>5.6138607247068002</v>
      </c>
      <c r="I28" s="33">
        <f t="shared" si="8"/>
        <v>293.93537419193137</v>
      </c>
      <c r="J28" s="33">
        <f t="shared" si="8"/>
        <v>226.00528084335298</v>
      </c>
      <c r="K28" s="33">
        <f t="shared" si="8"/>
        <v>0</v>
      </c>
      <c r="L28" s="33">
        <f t="shared" si="8"/>
        <v>100.30453637733423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2.9940491234861004</v>
      </c>
      <c r="S28" s="33">
        <f t="shared" si="8"/>
        <v>59.977122554418401</v>
      </c>
      <c r="T28" s="33">
        <f t="shared" si="8"/>
        <v>386.19132224374061</v>
      </c>
      <c r="U28" s="33">
        <f t="shared" si="8"/>
        <v>0</v>
      </c>
      <c r="V28" s="33">
        <f t="shared" si="8"/>
        <v>10.4022818521875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10.592629836392398</v>
      </c>
      <c r="AC28" s="33">
        <f t="shared" si="8"/>
        <v>104.7514642714099</v>
      </c>
      <c r="AD28" s="33">
        <f t="shared" si="8"/>
        <v>41.455961592515408</v>
      </c>
      <c r="AE28" s="33">
        <f t="shared" si="8"/>
        <v>0</v>
      </c>
      <c r="AF28" s="33">
        <f t="shared" si="8"/>
        <v>156.26614600138092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9.5937081927075987</v>
      </c>
      <c r="AM28" s="33">
        <f t="shared" si="9"/>
        <v>58.0328250451253</v>
      </c>
      <c r="AN28" s="33">
        <f t="shared" si="9"/>
        <v>334.8884434929958</v>
      </c>
      <c r="AO28" s="33">
        <f t="shared" si="9"/>
        <v>0</v>
      </c>
      <c r="AP28" s="33">
        <f t="shared" si="9"/>
        <v>68.294232896033009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12.667996530922004</v>
      </c>
      <c r="AW28" s="33">
        <f t="shared" si="9"/>
        <v>106.0669714247409</v>
      </c>
      <c r="AX28" s="33">
        <f t="shared" si="9"/>
        <v>30.142660392870596</v>
      </c>
      <c r="AY28" s="33">
        <f t="shared" si="9"/>
        <v>0</v>
      </c>
      <c r="AZ28" s="33">
        <f t="shared" si="9"/>
        <v>68.067476910490598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3.0406186278410998</v>
      </c>
      <c r="BG28" s="33">
        <f t="shared" si="9"/>
        <v>5.9213743943533004</v>
      </c>
      <c r="BH28" s="33">
        <f t="shared" si="9"/>
        <v>18.6408224173219</v>
      </c>
      <c r="BI28" s="33">
        <f t="shared" si="9"/>
        <v>0</v>
      </c>
      <c r="BJ28" s="33">
        <f t="shared" si="9"/>
        <v>7.6386997233173002</v>
      </c>
      <c r="BK28" s="33">
        <f t="shared" si="9"/>
        <v>2287.3291414336722</v>
      </c>
    </row>
    <row r="29" spans="1:67" ht="3.75" customHeight="1" x14ac:dyDescent="0.2">
      <c r="A29" s="16"/>
      <c r="B29" s="23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</row>
    <row r="30" spans="1:67" x14ac:dyDescent="0.2">
      <c r="A30" s="16" t="s">
        <v>1</v>
      </c>
      <c r="B30" s="19" t="s">
        <v>7</v>
      </c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</row>
    <row r="31" spans="1:67" s="4" customFormat="1" x14ac:dyDescent="0.2">
      <c r="A31" s="16" t="s">
        <v>76</v>
      </c>
      <c r="B31" s="20" t="s">
        <v>2</v>
      </c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4"/>
    </row>
    <row r="32" spans="1:67" s="43" customFormat="1" x14ac:dyDescent="0.2">
      <c r="A32" s="40"/>
      <c r="B32" s="41" t="s">
        <v>106</v>
      </c>
      <c r="C32" s="35">
        <v>0</v>
      </c>
      <c r="D32" s="35">
        <v>0.75162283806450003</v>
      </c>
      <c r="E32" s="35">
        <v>0</v>
      </c>
      <c r="F32" s="35">
        <v>0</v>
      </c>
      <c r="G32" s="35">
        <v>0</v>
      </c>
      <c r="H32" s="35">
        <v>14.290445563572794</v>
      </c>
      <c r="I32" s="35">
        <v>0.48883753870730007</v>
      </c>
      <c r="J32" s="35">
        <v>0</v>
      </c>
      <c r="K32" s="35">
        <v>0</v>
      </c>
      <c r="L32" s="35">
        <v>2.0630099671256996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10.064572015749919</v>
      </c>
      <c r="S32" s="35">
        <v>0.46529017064390005</v>
      </c>
      <c r="T32" s="35">
        <v>0</v>
      </c>
      <c r="U32" s="35">
        <v>0</v>
      </c>
      <c r="V32" s="35">
        <v>0.64089765093420004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78.019391976742838</v>
      </c>
      <c r="AC32" s="35">
        <v>3.7390625110888993</v>
      </c>
      <c r="AD32" s="35">
        <v>0</v>
      </c>
      <c r="AE32" s="35">
        <v>0</v>
      </c>
      <c r="AF32" s="35">
        <v>22.611028582591793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68.44392955573521</v>
      </c>
      <c r="AM32" s="35">
        <v>2.1665765431878006</v>
      </c>
      <c r="AN32" s="35">
        <v>0</v>
      </c>
      <c r="AO32" s="35">
        <v>0</v>
      </c>
      <c r="AP32" s="35">
        <v>12.261202221178412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240.12979274092697</v>
      </c>
      <c r="AW32" s="35">
        <v>19.072956696985081</v>
      </c>
      <c r="AX32" s="35">
        <v>0</v>
      </c>
      <c r="AY32" s="35">
        <v>0</v>
      </c>
      <c r="AZ32" s="35">
        <v>52.645035664284315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49.417266645334173</v>
      </c>
      <c r="BG32" s="35">
        <v>2.6886448377660006</v>
      </c>
      <c r="BH32" s="35">
        <v>0</v>
      </c>
      <c r="BI32" s="35">
        <v>0</v>
      </c>
      <c r="BJ32" s="35">
        <v>4.5664812344141996</v>
      </c>
      <c r="BK32" s="42">
        <f>SUM(C32:BJ32)</f>
        <v>584.52604495503408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0.75162283806450003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14.290445563572794</v>
      </c>
      <c r="I33" s="33">
        <f t="shared" si="10"/>
        <v>0.48883753870730007</v>
      </c>
      <c r="J33" s="33">
        <f t="shared" si="10"/>
        <v>0</v>
      </c>
      <c r="K33" s="33">
        <f t="shared" si="10"/>
        <v>0</v>
      </c>
      <c r="L33" s="33">
        <f t="shared" si="10"/>
        <v>2.0630099671256996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10.064572015749919</v>
      </c>
      <c r="S33" s="33">
        <f t="shared" si="10"/>
        <v>0.46529017064390005</v>
      </c>
      <c r="T33" s="33">
        <f t="shared" si="10"/>
        <v>0</v>
      </c>
      <c r="U33" s="33">
        <f t="shared" si="10"/>
        <v>0</v>
      </c>
      <c r="V33" s="33">
        <f t="shared" si="10"/>
        <v>0.64089765093420004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78.019391976742838</v>
      </c>
      <c r="AC33" s="33">
        <f t="shared" si="10"/>
        <v>3.7390625110888993</v>
      </c>
      <c r="AD33" s="33">
        <f t="shared" si="10"/>
        <v>0</v>
      </c>
      <c r="AE33" s="33">
        <f t="shared" si="10"/>
        <v>0</v>
      </c>
      <c r="AF33" s="33">
        <f t="shared" si="10"/>
        <v>22.611028582591793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68.44392955573521</v>
      </c>
      <c r="AM33" s="33">
        <f t="shared" si="10"/>
        <v>2.1665765431878006</v>
      </c>
      <c r="AN33" s="33">
        <f t="shared" si="10"/>
        <v>0</v>
      </c>
      <c r="AO33" s="33">
        <f t="shared" si="10"/>
        <v>0</v>
      </c>
      <c r="AP33" s="33">
        <f t="shared" si="10"/>
        <v>12.261202221178412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240.12979274092697</v>
      </c>
      <c r="AW33" s="33">
        <f t="shared" si="10"/>
        <v>19.072956696985081</v>
      </c>
      <c r="AX33" s="33">
        <f t="shared" si="10"/>
        <v>0</v>
      </c>
      <c r="AY33" s="33">
        <f t="shared" si="10"/>
        <v>0</v>
      </c>
      <c r="AZ33" s="33">
        <f t="shared" si="10"/>
        <v>52.645035664284315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49.417266645334173</v>
      </c>
      <c r="BG33" s="33">
        <f t="shared" si="10"/>
        <v>2.6886448377660006</v>
      </c>
      <c r="BH33" s="33">
        <f t="shared" si="10"/>
        <v>0</v>
      </c>
      <c r="BI33" s="33">
        <f t="shared" si="10"/>
        <v>0</v>
      </c>
      <c r="BJ33" s="33">
        <f t="shared" si="10"/>
        <v>4.5664812344141996</v>
      </c>
      <c r="BK33" s="33">
        <f>SUM(BK32)</f>
        <v>584.52604495503408</v>
      </c>
    </row>
    <row r="34" spans="1:67" x14ac:dyDescent="0.2">
      <c r="A34" s="16" t="s">
        <v>77</v>
      </c>
      <c r="B34" s="20" t="s">
        <v>15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5"/>
    </row>
    <row r="35" spans="1:67" x14ac:dyDescent="0.2">
      <c r="A35" s="16"/>
      <c r="B35" s="29" t="s">
        <v>107</v>
      </c>
      <c r="C35" s="35">
        <v>0</v>
      </c>
      <c r="D35" s="35">
        <v>0.73035070267739999</v>
      </c>
      <c r="E35" s="35">
        <v>0</v>
      </c>
      <c r="F35" s="35">
        <v>0</v>
      </c>
      <c r="G35" s="35">
        <v>0</v>
      </c>
      <c r="H35" s="35">
        <v>4.7747175224162985</v>
      </c>
      <c r="I35" s="35">
        <v>1.1346446217735999</v>
      </c>
      <c r="J35" s="35">
        <v>0</v>
      </c>
      <c r="K35" s="35">
        <v>0</v>
      </c>
      <c r="L35" s="35">
        <v>3.4303060829004997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1.8959733408795993</v>
      </c>
      <c r="S35" s="35">
        <v>3.1421281612800001E-2</v>
      </c>
      <c r="T35" s="35">
        <v>0</v>
      </c>
      <c r="U35" s="35">
        <v>0</v>
      </c>
      <c r="V35" s="35">
        <v>0.70862288728849998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36.701825968949571</v>
      </c>
      <c r="AC35" s="35">
        <v>1.4414431369662002</v>
      </c>
      <c r="AD35" s="35">
        <v>2.4884312826774</v>
      </c>
      <c r="AE35" s="35">
        <v>0</v>
      </c>
      <c r="AF35" s="35">
        <v>20.129308662367194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35.04470498936076</v>
      </c>
      <c r="AM35" s="35">
        <v>0.24332462406380001</v>
      </c>
      <c r="AN35" s="35">
        <v>0</v>
      </c>
      <c r="AO35" s="35">
        <v>0</v>
      </c>
      <c r="AP35" s="35">
        <v>6.9952036396990014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102.21501308372265</v>
      </c>
      <c r="AW35" s="35">
        <v>11.8018077917031</v>
      </c>
      <c r="AX35" s="35">
        <v>0</v>
      </c>
      <c r="AY35" s="35">
        <v>0</v>
      </c>
      <c r="AZ35" s="35">
        <v>64.151340628709718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19.8538248631104</v>
      </c>
      <c r="BG35" s="35">
        <v>6.9543167158317543</v>
      </c>
      <c r="BH35" s="35">
        <v>0</v>
      </c>
      <c r="BI35" s="35">
        <v>0</v>
      </c>
      <c r="BJ35" s="35">
        <v>5.3683631086728001</v>
      </c>
      <c r="BK35" s="36">
        <f>SUM(C35:BJ35)</f>
        <v>326.09494493538301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0.52872029119349995</v>
      </c>
      <c r="E36" s="35">
        <v>0</v>
      </c>
      <c r="F36" s="35">
        <v>0</v>
      </c>
      <c r="G36" s="35">
        <v>0</v>
      </c>
      <c r="H36" s="35">
        <v>0.26296762206069996</v>
      </c>
      <c r="I36" s="35">
        <v>0</v>
      </c>
      <c r="J36" s="35">
        <v>0</v>
      </c>
      <c r="K36" s="35">
        <v>0</v>
      </c>
      <c r="L36" s="35">
        <v>0.45561958541879999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0.21484351225420006</v>
      </c>
      <c r="S36" s="35">
        <v>3.3114201516099999E-2</v>
      </c>
      <c r="T36" s="35">
        <v>0</v>
      </c>
      <c r="U36" s="35">
        <v>0</v>
      </c>
      <c r="V36" s="35">
        <v>0.15147078174180001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20.549442558977677</v>
      </c>
      <c r="AC36" s="35">
        <v>3.1274934079321994</v>
      </c>
      <c r="AD36" s="35">
        <v>0</v>
      </c>
      <c r="AE36" s="35">
        <v>0</v>
      </c>
      <c r="AF36" s="35">
        <v>32.345768127689787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21.543346022451889</v>
      </c>
      <c r="AM36" s="35">
        <v>2.1524466377723996</v>
      </c>
      <c r="AN36" s="35">
        <v>0</v>
      </c>
      <c r="AO36" s="35">
        <v>0</v>
      </c>
      <c r="AP36" s="35">
        <v>18.034408261077566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1.5187589840850015</v>
      </c>
      <c r="AW36" s="35">
        <v>0.60286510770940005</v>
      </c>
      <c r="AX36" s="35">
        <v>0</v>
      </c>
      <c r="AY36" s="35">
        <v>0</v>
      </c>
      <c r="AZ36" s="35">
        <v>1.418485647257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0.83973504663759979</v>
      </c>
      <c r="BG36" s="35">
        <v>4.0456222354799995E-2</v>
      </c>
      <c r="BH36" s="35">
        <v>0</v>
      </c>
      <c r="BI36" s="35">
        <v>0</v>
      </c>
      <c r="BJ36" s="35">
        <v>0.60256424593460001</v>
      </c>
      <c r="BK36" s="36">
        <f>SUM(C36:BJ36)</f>
        <v>104.42250626406502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0.5135509656774</v>
      </c>
      <c r="E37" s="35">
        <v>0</v>
      </c>
      <c r="F37" s="35">
        <v>0</v>
      </c>
      <c r="G37" s="35">
        <v>0</v>
      </c>
      <c r="H37" s="35">
        <v>2.103726141680005</v>
      </c>
      <c r="I37" s="35">
        <v>1.13626414837E-2</v>
      </c>
      <c r="J37" s="35">
        <v>0</v>
      </c>
      <c r="K37" s="35">
        <v>0</v>
      </c>
      <c r="L37" s="35">
        <v>0.77489156009549998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1.7160917968762035</v>
      </c>
      <c r="S37" s="35">
        <v>1.2384178089676001</v>
      </c>
      <c r="T37" s="35">
        <v>0</v>
      </c>
      <c r="U37" s="35">
        <v>0</v>
      </c>
      <c r="V37" s="35">
        <v>0.38103101751549995</v>
      </c>
      <c r="W37" s="35">
        <v>0</v>
      </c>
      <c r="X37" s="35">
        <v>0</v>
      </c>
      <c r="Y37" s="35">
        <v>1.9442387E-5</v>
      </c>
      <c r="Z37" s="35">
        <v>0</v>
      </c>
      <c r="AA37" s="35">
        <v>0</v>
      </c>
      <c r="AB37" s="35">
        <v>38.843047516487701</v>
      </c>
      <c r="AC37" s="35">
        <v>5.2224761040262004</v>
      </c>
      <c r="AD37" s="35">
        <v>0</v>
      </c>
      <c r="AE37" s="35">
        <v>0</v>
      </c>
      <c r="AF37" s="35">
        <v>49.132309402521386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49.401681214089194</v>
      </c>
      <c r="AM37" s="35">
        <v>4.5563208283818</v>
      </c>
      <c r="AN37" s="35">
        <v>0.24642741935469997</v>
      </c>
      <c r="AO37" s="35">
        <v>0</v>
      </c>
      <c r="AP37" s="35">
        <v>37.087330880495095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9.1576893621558728</v>
      </c>
      <c r="AW37" s="35">
        <v>3.8432515588668501</v>
      </c>
      <c r="AX37" s="35">
        <v>0</v>
      </c>
      <c r="AY37" s="35">
        <v>0</v>
      </c>
      <c r="AZ37" s="35">
        <v>9.4572338606697013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4.7226551741924947</v>
      </c>
      <c r="BG37" s="35">
        <v>0.66581747254809998</v>
      </c>
      <c r="BH37" s="35">
        <v>0</v>
      </c>
      <c r="BI37" s="35">
        <v>0</v>
      </c>
      <c r="BJ37" s="35">
        <v>3.1647640258031005</v>
      </c>
      <c r="BK37" s="36">
        <f>SUM(C37:BJ37)</f>
        <v>222.24009619427508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0.53378726445159996</v>
      </c>
      <c r="E38" s="35">
        <v>0</v>
      </c>
      <c r="F38" s="35">
        <v>0</v>
      </c>
      <c r="G38" s="35">
        <v>0</v>
      </c>
      <c r="H38" s="35">
        <v>1.2270708494989016</v>
      </c>
      <c r="I38" s="35">
        <v>0.11231951612890001</v>
      </c>
      <c r="J38" s="35">
        <v>0</v>
      </c>
      <c r="K38" s="35">
        <v>0</v>
      </c>
      <c r="L38" s="35">
        <v>2.2640252845150002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0.78601277179110007</v>
      </c>
      <c r="S38" s="35">
        <v>0</v>
      </c>
      <c r="T38" s="35">
        <v>0</v>
      </c>
      <c r="U38" s="35">
        <v>0</v>
      </c>
      <c r="V38" s="35">
        <v>0.25038659564500004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25.373563918849321</v>
      </c>
      <c r="AC38" s="35">
        <v>4.4333227218991009</v>
      </c>
      <c r="AD38" s="35">
        <v>0</v>
      </c>
      <c r="AE38" s="35">
        <v>0</v>
      </c>
      <c r="AF38" s="35">
        <v>32.982175681357482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26.328307733519559</v>
      </c>
      <c r="AM38" s="35">
        <v>4.2049922520617011</v>
      </c>
      <c r="AN38" s="35">
        <v>0</v>
      </c>
      <c r="AO38" s="35">
        <v>0</v>
      </c>
      <c r="AP38" s="35">
        <v>17.098874734947131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6.0403235764711463</v>
      </c>
      <c r="AW38" s="35">
        <v>0.34800806703130005</v>
      </c>
      <c r="AX38" s="35">
        <v>0</v>
      </c>
      <c r="AY38" s="35">
        <v>0</v>
      </c>
      <c r="AZ38" s="35">
        <v>4.5475911638343014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3.9122153470037033</v>
      </c>
      <c r="BG38" s="35">
        <v>0.3443833647092</v>
      </c>
      <c r="BH38" s="35">
        <v>0</v>
      </c>
      <c r="BI38" s="35">
        <v>0</v>
      </c>
      <c r="BJ38" s="35">
        <v>1.8064698057072002</v>
      </c>
      <c r="BK38" s="36">
        <f t="shared" ref="BK38:BK41" si="11">SUM(C38:BJ38)</f>
        <v>132.59383064942165</v>
      </c>
      <c r="BM38" s="37"/>
      <c r="BO38" s="37"/>
    </row>
    <row r="39" spans="1:67" x14ac:dyDescent="0.2">
      <c r="A39" s="16"/>
      <c r="B39" s="29" t="s">
        <v>127</v>
      </c>
      <c r="C39" s="35">
        <v>0</v>
      </c>
      <c r="D39" s="35">
        <v>0.35975685819350001</v>
      </c>
      <c r="E39" s="35">
        <v>0</v>
      </c>
      <c r="F39" s="35">
        <v>0</v>
      </c>
      <c r="G39" s="35">
        <v>0</v>
      </c>
      <c r="H39" s="35">
        <v>0.16843128541539992</v>
      </c>
      <c r="I39" s="35">
        <v>5.0116129031999995E-3</v>
      </c>
      <c r="J39" s="35">
        <v>0</v>
      </c>
      <c r="K39" s="35">
        <v>0</v>
      </c>
      <c r="L39" s="35">
        <v>3.3569545290200002E-2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0.19995168967259996</v>
      </c>
      <c r="S39" s="35">
        <v>4.5643743225000002E-3</v>
      </c>
      <c r="T39" s="35">
        <v>0</v>
      </c>
      <c r="U39" s="35">
        <v>0</v>
      </c>
      <c r="V39" s="35">
        <v>7.918348387089999E-2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5.8196747307904682</v>
      </c>
      <c r="AC39" s="35">
        <v>0.9413274193543999</v>
      </c>
      <c r="AD39" s="35">
        <v>0</v>
      </c>
      <c r="AE39" s="35">
        <v>0</v>
      </c>
      <c r="AF39" s="35">
        <v>8.533392563280497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6.6097332341544961</v>
      </c>
      <c r="AM39" s="35">
        <v>0.87669852165726769</v>
      </c>
      <c r="AN39" s="35">
        <v>0</v>
      </c>
      <c r="AO39" s="35">
        <v>0</v>
      </c>
      <c r="AP39" s="35">
        <v>5.4211331078954004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1.0264404309186994</v>
      </c>
      <c r="AW39" s="35">
        <v>3.6493917580300003E-2</v>
      </c>
      <c r="AX39" s="35">
        <v>0</v>
      </c>
      <c r="AY39" s="35">
        <v>0</v>
      </c>
      <c r="AZ39" s="35">
        <v>1.1076879263862001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0.44427141350799981</v>
      </c>
      <c r="BG39" s="35">
        <v>9.9087096774000006E-3</v>
      </c>
      <c r="BH39" s="35">
        <v>0</v>
      </c>
      <c r="BI39" s="35">
        <v>0</v>
      </c>
      <c r="BJ39" s="35">
        <v>0.19999198454790001</v>
      </c>
      <c r="BK39" s="36">
        <f t="shared" si="11"/>
        <v>31.877222809419333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0.70547616893539999</v>
      </c>
      <c r="E40" s="35">
        <v>0</v>
      </c>
      <c r="F40" s="35">
        <v>0</v>
      </c>
      <c r="G40" s="35">
        <v>0</v>
      </c>
      <c r="H40" s="35">
        <v>5.6272287368204026</v>
      </c>
      <c r="I40" s="35">
        <v>4.8043256904830001</v>
      </c>
      <c r="J40" s="35">
        <v>0</v>
      </c>
      <c r="K40" s="35">
        <v>0</v>
      </c>
      <c r="L40" s="35">
        <v>1.7724252572879999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3.1940019011870984</v>
      </c>
      <c r="S40" s="35">
        <v>3.5461550245158997</v>
      </c>
      <c r="T40" s="35">
        <v>0</v>
      </c>
      <c r="U40" s="35">
        <v>0</v>
      </c>
      <c r="V40" s="35">
        <v>0.99317518664350002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73.10771279082897</v>
      </c>
      <c r="AC40" s="35">
        <v>6.7079113900940985</v>
      </c>
      <c r="AD40" s="35">
        <v>2.4877879266773997</v>
      </c>
      <c r="AE40" s="35">
        <v>0</v>
      </c>
      <c r="AF40" s="35">
        <v>26.232870190716909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73.351449844623502</v>
      </c>
      <c r="AM40" s="35">
        <v>1.2194211924180001</v>
      </c>
      <c r="AN40" s="35">
        <v>0.63137045193539998</v>
      </c>
      <c r="AO40" s="35">
        <v>0</v>
      </c>
      <c r="AP40" s="35">
        <v>13.356931844564199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80.917925510119659</v>
      </c>
      <c r="AW40" s="35">
        <v>7.3687976171878997</v>
      </c>
      <c r="AX40" s="35">
        <v>0</v>
      </c>
      <c r="AY40" s="35">
        <v>0</v>
      </c>
      <c r="AZ40" s="35">
        <v>39.143880962837649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18.551525781801505</v>
      </c>
      <c r="BG40" s="35">
        <v>0.58823500980550003</v>
      </c>
      <c r="BH40" s="35">
        <v>0</v>
      </c>
      <c r="BI40" s="35">
        <v>0</v>
      </c>
      <c r="BJ40" s="35">
        <v>3.1753983213192996</v>
      </c>
      <c r="BK40" s="36">
        <f t="shared" ref="BK40" si="12">SUM(C40:BJ40)</f>
        <v>367.48400680080329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0.51281308361290001</v>
      </c>
      <c r="E41" s="35">
        <v>0</v>
      </c>
      <c r="F41" s="35">
        <v>0</v>
      </c>
      <c r="G41" s="35">
        <v>0</v>
      </c>
      <c r="H41" s="35">
        <v>0.53312024447339967</v>
      </c>
      <c r="I41" s="35">
        <v>4.1107096774100002E-2</v>
      </c>
      <c r="J41" s="35">
        <v>0</v>
      </c>
      <c r="K41" s="35">
        <v>0</v>
      </c>
      <c r="L41" s="35">
        <v>0.83006222780579986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0.54425068321499981</v>
      </c>
      <c r="S41" s="35">
        <v>0</v>
      </c>
      <c r="T41" s="35">
        <v>0</v>
      </c>
      <c r="U41" s="35">
        <v>0</v>
      </c>
      <c r="V41" s="35">
        <v>0.31411989348350006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23.999015782945982</v>
      </c>
      <c r="AC41" s="35">
        <v>4.8533783747061996</v>
      </c>
      <c r="AD41" s="35">
        <v>0</v>
      </c>
      <c r="AE41" s="35">
        <v>0</v>
      </c>
      <c r="AF41" s="35">
        <v>41.451370925269487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28.841097286042757</v>
      </c>
      <c r="AM41" s="35">
        <v>5.0796058860936997</v>
      </c>
      <c r="AN41" s="35">
        <v>0</v>
      </c>
      <c r="AO41" s="35">
        <v>0</v>
      </c>
      <c r="AP41" s="35">
        <v>26.136423152170234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3.30169738963041</v>
      </c>
      <c r="AW41" s="35">
        <v>0.52454383799970006</v>
      </c>
      <c r="AX41" s="35">
        <v>0</v>
      </c>
      <c r="AY41" s="35">
        <v>0</v>
      </c>
      <c r="AZ41" s="35">
        <v>2.0810640739984003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1.5350741671022987</v>
      </c>
      <c r="BG41" s="35">
        <v>0.50779920967720005</v>
      </c>
      <c r="BH41" s="35">
        <v>5.0227419354800004E-2</v>
      </c>
      <c r="BI41" s="35">
        <v>0</v>
      </c>
      <c r="BJ41" s="35">
        <v>0.98624951241799996</v>
      </c>
      <c r="BK41" s="36">
        <f t="shared" si="11"/>
        <v>142.12302024677382</v>
      </c>
      <c r="BM41" s="37"/>
      <c r="BO41" s="37"/>
    </row>
    <row r="42" spans="1:67" x14ac:dyDescent="0.2">
      <c r="A42" s="16"/>
      <c r="B42" s="29" t="s">
        <v>128</v>
      </c>
      <c r="C42" s="35">
        <v>0</v>
      </c>
      <c r="D42" s="35">
        <v>0.53188894261289998</v>
      </c>
      <c r="E42" s="35">
        <v>0</v>
      </c>
      <c r="F42" s="35">
        <v>0</v>
      </c>
      <c r="G42" s="35">
        <v>0</v>
      </c>
      <c r="H42" s="35">
        <v>3.0028147135991983</v>
      </c>
      <c r="I42" s="35">
        <v>4.2191306676999996E-2</v>
      </c>
      <c r="J42" s="35">
        <v>0</v>
      </c>
      <c r="K42" s="35">
        <v>0</v>
      </c>
      <c r="L42" s="35">
        <v>0.70973000580539991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2.0405998940903003</v>
      </c>
      <c r="S42" s="35">
        <v>2.8216093870700003E-2</v>
      </c>
      <c r="T42" s="35">
        <v>0</v>
      </c>
      <c r="U42" s="35">
        <v>0</v>
      </c>
      <c r="V42" s="35">
        <v>0.38778226387010001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47.001873629630964</v>
      </c>
      <c r="AC42" s="35">
        <v>5.3784090188334019</v>
      </c>
      <c r="AD42" s="35">
        <v>0</v>
      </c>
      <c r="AE42" s="35">
        <v>0</v>
      </c>
      <c r="AF42" s="35">
        <v>38.233815094793435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51.996129468204494</v>
      </c>
      <c r="AM42" s="35">
        <v>1.9223734777060999</v>
      </c>
      <c r="AN42" s="35">
        <v>0</v>
      </c>
      <c r="AO42" s="35">
        <v>0</v>
      </c>
      <c r="AP42" s="35">
        <v>20.084412970551416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10.093669197727023</v>
      </c>
      <c r="AW42" s="35">
        <v>2.1213252775924794</v>
      </c>
      <c r="AX42" s="35">
        <v>0</v>
      </c>
      <c r="AY42" s="35">
        <v>0</v>
      </c>
      <c r="AZ42" s="35">
        <v>5.574454525607301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4.6977231983485019</v>
      </c>
      <c r="BG42" s="35">
        <v>8.4010112096099987E-2</v>
      </c>
      <c r="BH42" s="35">
        <v>0.46635731206449998</v>
      </c>
      <c r="BI42" s="35">
        <v>0</v>
      </c>
      <c r="BJ42" s="35">
        <v>2.0839817774167004</v>
      </c>
      <c r="BK42" s="36">
        <f>SUM(C42:BJ42)</f>
        <v>196.48175828109805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2.7779744871933998</v>
      </c>
      <c r="E43" s="35">
        <v>0</v>
      </c>
      <c r="F43" s="35">
        <v>0</v>
      </c>
      <c r="G43" s="35">
        <v>0</v>
      </c>
      <c r="H43" s="35">
        <v>2.900560188423801</v>
      </c>
      <c r="I43" s="35">
        <v>60.519854240390778</v>
      </c>
      <c r="J43" s="35">
        <v>0</v>
      </c>
      <c r="K43" s="35">
        <v>0</v>
      </c>
      <c r="L43" s="35">
        <v>3.8135793203851005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1.4908605443610998</v>
      </c>
      <c r="S43" s="35">
        <v>8.3530300776772997</v>
      </c>
      <c r="T43" s="35">
        <v>0</v>
      </c>
      <c r="U43" s="35">
        <v>0</v>
      </c>
      <c r="V43" s="35">
        <v>0.20211827228980001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19.397482285216348</v>
      </c>
      <c r="AC43" s="35">
        <v>2.6274277324161002</v>
      </c>
      <c r="AD43" s="35">
        <v>0.4979588276129</v>
      </c>
      <c r="AE43" s="35">
        <v>0</v>
      </c>
      <c r="AF43" s="35">
        <v>7.8193128371895995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16.315552808008917</v>
      </c>
      <c r="AM43" s="35">
        <v>2.1054886845465002</v>
      </c>
      <c r="AN43" s="35">
        <v>0</v>
      </c>
      <c r="AO43" s="35">
        <v>0</v>
      </c>
      <c r="AP43" s="35">
        <v>2.6119512172232007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19.083182473128378</v>
      </c>
      <c r="AW43" s="35">
        <v>58.321100498708198</v>
      </c>
      <c r="AX43" s="35">
        <v>0</v>
      </c>
      <c r="AY43" s="35">
        <v>0</v>
      </c>
      <c r="AZ43" s="35">
        <v>5.5297690807382995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6.1270270518485965</v>
      </c>
      <c r="BG43" s="35">
        <v>9.6820070935299998E-2</v>
      </c>
      <c r="BH43" s="35">
        <v>0</v>
      </c>
      <c r="BI43" s="35">
        <v>0</v>
      </c>
      <c r="BJ43" s="35">
        <v>0.73947193590249993</v>
      </c>
      <c r="BK43" s="36">
        <f>SUM(C43:BJ43)</f>
        <v>221.33052263419611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0.74188621770959995</v>
      </c>
      <c r="E44" s="35">
        <v>0</v>
      </c>
      <c r="F44" s="35">
        <v>0</v>
      </c>
      <c r="G44" s="35">
        <v>0</v>
      </c>
      <c r="H44" s="35">
        <v>4.256163477283498</v>
      </c>
      <c r="I44" s="35">
        <v>8.0538475967499995E-2</v>
      </c>
      <c r="J44" s="35">
        <v>0</v>
      </c>
      <c r="K44" s="35">
        <v>0</v>
      </c>
      <c r="L44" s="35">
        <v>2.3758232992565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2.639904717934801</v>
      </c>
      <c r="S44" s="35">
        <v>0</v>
      </c>
      <c r="T44" s="35">
        <v>0</v>
      </c>
      <c r="U44" s="35">
        <v>0</v>
      </c>
      <c r="V44" s="35">
        <v>0.28711800887039995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6.4412389908454983</v>
      </c>
      <c r="AC44" s="35">
        <v>0.19955574390290001</v>
      </c>
      <c r="AD44" s="35">
        <v>0</v>
      </c>
      <c r="AE44" s="35">
        <v>0</v>
      </c>
      <c r="AF44" s="35">
        <v>1.5327319376432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4.6607967312322982</v>
      </c>
      <c r="AM44" s="35">
        <v>0.15035965222550002</v>
      </c>
      <c r="AN44" s="35">
        <v>0</v>
      </c>
      <c r="AO44" s="35">
        <v>0</v>
      </c>
      <c r="AP44" s="35">
        <v>0.71063902790230005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10.441534609723801</v>
      </c>
      <c r="AW44" s="35">
        <v>2.9751770656441998</v>
      </c>
      <c r="AX44" s="35">
        <v>0</v>
      </c>
      <c r="AY44" s="35">
        <v>0</v>
      </c>
      <c r="AZ44" s="35">
        <v>8.5186687175785991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2.7673821551340012</v>
      </c>
      <c r="BG44" s="35">
        <v>3.0091324705646993</v>
      </c>
      <c r="BH44" s="35">
        <v>0</v>
      </c>
      <c r="BI44" s="35">
        <v>0</v>
      </c>
      <c r="BJ44" s="35">
        <v>0.1857150853224</v>
      </c>
      <c r="BK44" s="36">
        <f>SUM(C44:BJ44)</f>
        <v>51.9743663847417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0.46647028496770004</v>
      </c>
      <c r="E45" s="45">
        <v>0</v>
      </c>
      <c r="F45" s="45">
        <v>0</v>
      </c>
      <c r="G45" s="45">
        <v>0</v>
      </c>
      <c r="H45" s="45">
        <v>2.4261389068044945</v>
      </c>
      <c r="I45" s="45">
        <v>2.1398488096699999E-2</v>
      </c>
      <c r="J45" s="45">
        <v>0</v>
      </c>
      <c r="K45" s="45">
        <v>0</v>
      </c>
      <c r="L45" s="45">
        <v>2.6684041331920003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1.9234833616099978</v>
      </c>
      <c r="S45" s="45">
        <v>0.17186839961270001</v>
      </c>
      <c r="T45" s="45">
        <v>0</v>
      </c>
      <c r="U45" s="45">
        <v>0</v>
      </c>
      <c r="V45" s="45">
        <v>0.69291577051509989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25.279653342581696</v>
      </c>
      <c r="AC45" s="45">
        <v>2.0512884831582001</v>
      </c>
      <c r="AD45" s="45">
        <v>0</v>
      </c>
      <c r="AE45" s="45">
        <v>0</v>
      </c>
      <c r="AF45" s="45">
        <v>21.210212846131036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35.180924749697219</v>
      </c>
      <c r="AM45" s="45">
        <v>1.7666319627070999</v>
      </c>
      <c r="AN45" s="45">
        <v>0</v>
      </c>
      <c r="AO45" s="45">
        <v>0</v>
      </c>
      <c r="AP45" s="45">
        <v>17.276639302875594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10.116856524085668</v>
      </c>
      <c r="AW45" s="45">
        <v>0.53823855719230007</v>
      </c>
      <c r="AX45" s="45">
        <v>0</v>
      </c>
      <c r="AY45" s="45">
        <v>0</v>
      </c>
      <c r="AZ45" s="45">
        <v>5.1892980586064992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7.3424855573010577</v>
      </c>
      <c r="BG45" s="45">
        <v>0.21668178777299998</v>
      </c>
      <c r="BH45" s="45">
        <v>0</v>
      </c>
      <c r="BI45" s="45">
        <v>0</v>
      </c>
      <c r="BJ45" s="45">
        <v>1.5629923665141001</v>
      </c>
      <c r="BK45" s="36">
        <f>SUM(C45:BJ45)</f>
        <v>136.10258288342214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8.4026752672253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27.282939688476098</v>
      </c>
      <c r="I46" s="31">
        <f t="shared" si="13"/>
        <v>66.772753690678471</v>
      </c>
      <c r="J46" s="31">
        <f t="shared" si="13"/>
        <v>0</v>
      </c>
      <c r="K46" s="31">
        <f t="shared" si="13"/>
        <v>0</v>
      </c>
      <c r="L46" s="31">
        <f t="shared" si="13"/>
        <v>19.128436301952796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16.645974213871998</v>
      </c>
      <c r="S46" s="31">
        <f t="shared" si="13"/>
        <v>13.4067872620956</v>
      </c>
      <c r="T46" s="31">
        <f t="shared" si="13"/>
        <v>0</v>
      </c>
      <c r="U46" s="31">
        <f t="shared" si="13"/>
        <v>0</v>
      </c>
      <c r="V46" s="31">
        <f t="shared" si="13"/>
        <v>4.4479241617341003</v>
      </c>
      <c r="W46" s="31">
        <f t="shared" si="13"/>
        <v>0</v>
      </c>
      <c r="X46" s="31">
        <f t="shared" si="13"/>
        <v>0</v>
      </c>
      <c r="Y46" s="31">
        <f t="shared" si="13"/>
        <v>1.9442387E-5</v>
      </c>
      <c r="Z46" s="31">
        <f t="shared" si="13"/>
        <v>0</v>
      </c>
      <c r="AA46" s="31">
        <f t="shared" si="13"/>
        <v>0</v>
      </c>
      <c r="AB46" s="31">
        <f t="shared" si="13"/>
        <v>322.51453151610417</v>
      </c>
      <c r="AC46" s="31">
        <f t="shared" si="13"/>
        <v>36.984033533289008</v>
      </c>
      <c r="AD46" s="31">
        <f t="shared" si="13"/>
        <v>5.4741780369676993</v>
      </c>
      <c r="AE46" s="31">
        <f t="shared" si="13"/>
        <v>0</v>
      </c>
      <c r="AF46" s="31">
        <f t="shared" si="13"/>
        <v>279.60326826895999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349.27372408138513</v>
      </c>
      <c r="AM46" s="31">
        <f t="shared" si="13"/>
        <v>24.277663719633868</v>
      </c>
      <c r="AN46" s="31">
        <f t="shared" si="13"/>
        <v>0.87779787129010001</v>
      </c>
      <c r="AO46" s="31">
        <f t="shared" si="13"/>
        <v>0</v>
      </c>
      <c r="AP46" s="31">
        <f t="shared" si="13"/>
        <v>164.81394813940113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253.91309114176832</v>
      </c>
      <c r="AW46" s="31">
        <f t="shared" si="13"/>
        <v>88.481609297215741</v>
      </c>
      <c r="AX46" s="31">
        <f t="shared" si="13"/>
        <v>0</v>
      </c>
      <c r="AY46" s="31">
        <f t="shared" si="13"/>
        <v>0</v>
      </c>
      <c r="AZ46" s="31">
        <f t="shared" si="13"/>
        <v>146.71947464622369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70.793919755988171</v>
      </c>
      <c r="BG46" s="31">
        <f t="shared" si="13"/>
        <v>12.517561145973055</v>
      </c>
      <c r="BH46" s="31">
        <f t="shared" si="13"/>
        <v>0.51658473141929995</v>
      </c>
      <c r="BI46" s="31">
        <f t="shared" si="13"/>
        <v>0</v>
      </c>
      <c r="BJ46" s="31">
        <f t="shared" si="13"/>
        <v>19.875962169558601</v>
      </c>
      <c r="BK46" s="33">
        <f t="shared" si="13"/>
        <v>1932.7248580835992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9.1542981052898007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41.573385252048894</v>
      </c>
      <c r="I47" s="31">
        <f t="shared" si="14"/>
        <v>67.261591229385772</v>
      </c>
      <c r="J47" s="31">
        <f t="shared" si="14"/>
        <v>0</v>
      </c>
      <c r="K47" s="31">
        <f t="shared" si="14"/>
        <v>0</v>
      </c>
      <c r="L47" s="31">
        <f t="shared" si="14"/>
        <v>21.191446269078497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26.710546229621919</v>
      </c>
      <c r="S47" s="31">
        <f t="shared" si="14"/>
        <v>13.8720774327395</v>
      </c>
      <c r="T47" s="31">
        <f t="shared" si="14"/>
        <v>0</v>
      </c>
      <c r="U47" s="31">
        <f t="shared" si="14"/>
        <v>0</v>
      </c>
      <c r="V47" s="31">
        <f t="shared" si="14"/>
        <v>5.0888218126683</v>
      </c>
      <c r="W47" s="31">
        <f t="shared" si="14"/>
        <v>0</v>
      </c>
      <c r="X47" s="31">
        <f t="shared" si="14"/>
        <v>0</v>
      </c>
      <c r="Y47" s="31">
        <f t="shared" si="14"/>
        <v>1.9442387E-5</v>
      </c>
      <c r="Z47" s="31">
        <f t="shared" si="14"/>
        <v>0</v>
      </c>
      <c r="AA47" s="31">
        <f t="shared" si="14"/>
        <v>0</v>
      </c>
      <c r="AB47" s="31">
        <f t="shared" si="14"/>
        <v>400.53392349284701</v>
      </c>
      <c r="AC47" s="31">
        <f t="shared" si="14"/>
        <v>40.723096044377904</v>
      </c>
      <c r="AD47" s="31">
        <f t="shared" si="14"/>
        <v>5.4741780369676993</v>
      </c>
      <c r="AE47" s="31">
        <f t="shared" si="14"/>
        <v>0</v>
      </c>
      <c r="AF47" s="31">
        <f t="shared" si="14"/>
        <v>302.21429685155181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417.71765363712035</v>
      </c>
      <c r="AM47" s="31">
        <f t="shared" si="14"/>
        <v>26.444240262821669</v>
      </c>
      <c r="AN47" s="31">
        <f t="shared" si="14"/>
        <v>0.87779787129010001</v>
      </c>
      <c r="AO47" s="31">
        <f t="shared" si="14"/>
        <v>0</v>
      </c>
      <c r="AP47" s="31">
        <f t="shared" si="14"/>
        <v>177.07515036057956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494.04288388269526</v>
      </c>
      <c r="AW47" s="31">
        <f t="shared" si="14"/>
        <v>107.55456599420083</v>
      </c>
      <c r="AX47" s="31">
        <f t="shared" si="14"/>
        <v>0</v>
      </c>
      <c r="AY47" s="31">
        <f t="shared" si="14"/>
        <v>0</v>
      </c>
      <c r="AZ47" s="31">
        <f t="shared" si="14"/>
        <v>199.364510310508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120.21118640132235</v>
      </c>
      <c r="BG47" s="31">
        <f t="shared" si="14"/>
        <v>15.206205983739055</v>
      </c>
      <c r="BH47" s="31">
        <f t="shared" si="14"/>
        <v>0.51658473141929995</v>
      </c>
      <c r="BI47" s="31">
        <f t="shared" si="14"/>
        <v>0</v>
      </c>
      <c r="BJ47" s="31">
        <f t="shared" si="14"/>
        <v>24.442443403972803</v>
      </c>
      <c r="BK47" s="33">
        <f>BK46+BK33</f>
        <v>2517.2509030386332</v>
      </c>
    </row>
    <row r="48" spans="1:67" ht="3" customHeight="1" x14ac:dyDescent="0.2">
      <c r="A48" s="16"/>
      <c r="B48" s="2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5"/>
    </row>
    <row r="49" spans="1:67" x14ac:dyDescent="0.2">
      <c r="A49" s="16" t="s">
        <v>16</v>
      </c>
      <c r="B49" s="19" t="s">
        <v>8</v>
      </c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5"/>
    </row>
    <row r="50" spans="1:67" x14ac:dyDescent="0.2">
      <c r="A50" s="16" t="s">
        <v>76</v>
      </c>
      <c r="B50" s="20" t="s">
        <v>17</v>
      </c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5"/>
    </row>
    <row r="51" spans="1:67" x14ac:dyDescent="0.2">
      <c r="A51" s="16"/>
      <c r="B51" s="21" t="s">
        <v>116</v>
      </c>
      <c r="C51" s="31">
        <v>0</v>
      </c>
      <c r="D51" s="31">
        <v>0.65137724374189998</v>
      </c>
      <c r="E51" s="31">
        <v>0</v>
      </c>
      <c r="F51" s="31">
        <v>0</v>
      </c>
      <c r="G51" s="31">
        <v>0</v>
      </c>
      <c r="H51" s="31">
        <v>0.19111282438540003</v>
      </c>
      <c r="I51" s="31">
        <v>5.4384806449999995E-4</v>
      </c>
      <c r="J51" s="31">
        <v>0</v>
      </c>
      <c r="K51" s="31">
        <v>0</v>
      </c>
      <c r="L51" s="31">
        <v>7.3021669354000002E-3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3.36416476115E-2</v>
      </c>
      <c r="S51" s="31">
        <v>0</v>
      </c>
      <c r="T51" s="31">
        <v>0</v>
      </c>
      <c r="U51" s="31">
        <v>0</v>
      </c>
      <c r="V51" s="31">
        <v>2.13994869032E-2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0.90198239454030016</v>
      </c>
      <c r="AC51" s="31">
        <v>9.9544944644999994E-2</v>
      </c>
      <c r="AD51" s="31">
        <v>0</v>
      </c>
      <c r="AE51" s="31">
        <v>0</v>
      </c>
      <c r="AF51" s="31">
        <v>1.4569170702246999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0.91350278885979985</v>
      </c>
      <c r="AM51" s="31">
        <v>5.3727521580600006E-2</v>
      </c>
      <c r="AN51" s="31">
        <v>0</v>
      </c>
      <c r="AO51" s="31">
        <v>0</v>
      </c>
      <c r="AP51" s="31">
        <v>0.89146840119240012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1.8840864932489998</v>
      </c>
      <c r="AW51" s="31">
        <v>0.86208658125740001</v>
      </c>
      <c r="AX51" s="31">
        <v>1.5552859818475007</v>
      </c>
      <c r="AY51" s="31">
        <v>0</v>
      </c>
      <c r="AZ51" s="31">
        <v>3.3400587033203997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0.36456769819000001</v>
      </c>
      <c r="BG51" s="31">
        <v>0.31121244938699999</v>
      </c>
      <c r="BH51" s="31">
        <v>0</v>
      </c>
      <c r="BI51" s="31">
        <v>0</v>
      </c>
      <c r="BJ51" s="31">
        <v>0.62698206845109994</v>
      </c>
      <c r="BK51" s="34">
        <f>SUM(C51:BJ51)</f>
        <v>14.166800314387102</v>
      </c>
    </row>
    <row r="52" spans="1:67" x14ac:dyDescent="0.2">
      <c r="A52" s="16"/>
      <c r="B52" s="21" t="s">
        <v>119</v>
      </c>
      <c r="C52" s="31">
        <v>0</v>
      </c>
      <c r="D52" s="31">
        <v>0.59215211041930005</v>
      </c>
      <c r="E52" s="31">
        <v>0</v>
      </c>
      <c r="F52" s="31">
        <v>0</v>
      </c>
      <c r="G52" s="31">
        <v>0</v>
      </c>
      <c r="H52" s="31">
        <v>1.8461364176937007</v>
      </c>
      <c r="I52" s="31">
        <v>9.1066100806400013E-2</v>
      </c>
      <c r="J52" s="31">
        <v>0</v>
      </c>
      <c r="K52" s="31">
        <v>0</v>
      </c>
      <c r="L52" s="31">
        <v>1.3921314810309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1.6789809841137002</v>
      </c>
      <c r="S52" s="31">
        <v>0.2505353019032</v>
      </c>
      <c r="T52" s="31">
        <v>0</v>
      </c>
      <c r="U52" s="31">
        <v>0</v>
      </c>
      <c r="V52" s="31">
        <v>0.4280811147411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51.000297487312437</v>
      </c>
      <c r="AC52" s="31">
        <v>4.1738775808670994</v>
      </c>
      <c r="AD52" s="31">
        <v>0.13837697916120001</v>
      </c>
      <c r="AE52" s="31">
        <v>0</v>
      </c>
      <c r="AF52" s="31">
        <v>67.158982619100556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59.702500094207288</v>
      </c>
      <c r="AM52" s="31">
        <v>4.7557963037714002</v>
      </c>
      <c r="AN52" s="31">
        <v>0.4644134905483</v>
      </c>
      <c r="AO52" s="31">
        <v>0</v>
      </c>
      <c r="AP52" s="31">
        <v>41.814085151599905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17.36172962949902</v>
      </c>
      <c r="AW52" s="31">
        <v>4.5485727547534571</v>
      </c>
      <c r="AX52" s="31">
        <v>0</v>
      </c>
      <c r="AY52" s="31">
        <v>0</v>
      </c>
      <c r="AZ52" s="31">
        <v>21.762790518983209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7.0129047305826138</v>
      </c>
      <c r="BG52" s="31">
        <v>0.9026047746121999</v>
      </c>
      <c r="BH52" s="31">
        <v>0</v>
      </c>
      <c r="BI52" s="31">
        <v>0</v>
      </c>
      <c r="BJ52" s="31">
        <v>6.3545669254788013</v>
      </c>
      <c r="BK52" s="34">
        <f>SUM(C52:BJ52)</f>
        <v>293.43058255118581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1.2435293541612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2.0372492420791009</v>
      </c>
      <c r="I53" s="31">
        <f t="shared" si="15"/>
        <v>9.1609948870900015E-2</v>
      </c>
      <c r="J53" s="31">
        <f t="shared" si="15"/>
        <v>0</v>
      </c>
      <c r="K53" s="31">
        <f t="shared" si="15"/>
        <v>0</v>
      </c>
      <c r="L53" s="31">
        <f t="shared" si="15"/>
        <v>1.3994336479663001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1.7126226317252002</v>
      </c>
      <c r="S53" s="31">
        <f t="shared" si="15"/>
        <v>0.2505353019032</v>
      </c>
      <c r="T53" s="31">
        <f t="shared" si="15"/>
        <v>0</v>
      </c>
      <c r="U53" s="31">
        <f t="shared" si="15"/>
        <v>0</v>
      </c>
      <c r="V53" s="31">
        <f t="shared" si="15"/>
        <v>0.44948060164429998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51.902279881852735</v>
      </c>
      <c r="AC53" s="31">
        <f t="shared" si="15"/>
        <v>4.2734225255120997</v>
      </c>
      <c r="AD53" s="31">
        <f t="shared" si="15"/>
        <v>0.13837697916120001</v>
      </c>
      <c r="AE53" s="31">
        <f t="shared" si="15"/>
        <v>0</v>
      </c>
      <c r="AF53" s="31">
        <f t="shared" si="15"/>
        <v>68.615899689325261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60.61600288306709</v>
      </c>
      <c r="AM53" s="31">
        <f t="shared" si="15"/>
        <v>4.8095238253520005</v>
      </c>
      <c r="AN53" s="31">
        <f t="shared" si="15"/>
        <v>0.4644134905483</v>
      </c>
      <c r="AO53" s="31">
        <f t="shared" si="15"/>
        <v>0</v>
      </c>
      <c r="AP53" s="31">
        <f t="shared" si="15"/>
        <v>42.705553552792303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19.245816122748021</v>
      </c>
      <c r="AW53" s="31">
        <f t="shared" si="15"/>
        <v>5.4106593360108572</v>
      </c>
      <c r="AX53" s="31">
        <f t="shared" si="15"/>
        <v>1.5552859818475007</v>
      </c>
      <c r="AY53" s="31">
        <f t="shared" si="15"/>
        <v>0</v>
      </c>
      <c r="AZ53" s="31">
        <f t="shared" si="15"/>
        <v>25.102849222303607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7.3774724287726139</v>
      </c>
      <c r="BG53" s="31">
        <f t="shared" si="15"/>
        <v>1.2138172239991998</v>
      </c>
      <c r="BH53" s="31">
        <f t="shared" si="15"/>
        <v>0</v>
      </c>
      <c r="BI53" s="31">
        <f t="shared" si="15"/>
        <v>0</v>
      </c>
      <c r="BJ53" s="31">
        <f t="shared" si="15"/>
        <v>6.9815489939299011</v>
      </c>
      <c r="BK53" s="31">
        <f t="shared" si="15"/>
        <v>307.59738286557291</v>
      </c>
    </row>
    <row r="54" spans="1:67" ht="2.25" customHeight="1" x14ac:dyDescent="0.2">
      <c r="A54" s="16"/>
      <c r="B54" s="20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5"/>
    </row>
    <row r="55" spans="1:67" x14ac:dyDescent="0.2">
      <c r="A55" s="16" t="s">
        <v>4</v>
      </c>
      <c r="B55" s="19" t="s">
        <v>9</v>
      </c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5"/>
    </row>
    <row r="56" spans="1:67" x14ac:dyDescent="0.2">
      <c r="A56" s="16" t="s">
        <v>76</v>
      </c>
      <c r="B56" s="20" t="s">
        <v>18</v>
      </c>
      <c r="C56" s="7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5"/>
    </row>
    <row r="57" spans="1:67" x14ac:dyDescent="0.2">
      <c r="A57" s="16"/>
      <c r="B57" s="29" t="s">
        <v>111</v>
      </c>
      <c r="C57" s="35">
        <v>0</v>
      </c>
      <c r="D57" s="35">
        <v>32.937100000000001</v>
      </c>
      <c r="E57" s="35">
        <v>0</v>
      </c>
      <c r="F57" s="35">
        <v>0</v>
      </c>
      <c r="G57" s="35">
        <v>0</v>
      </c>
      <c r="H57" s="35">
        <v>15.546799999999999</v>
      </c>
      <c r="I57" s="35">
        <v>1.1880474682340829</v>
      </c>
      <c r="J57" s="35">
        <v>0</v>
      </c>
      <c r="K57" s="35">
        <v>0</v>
      </c>
      <c r="L57" s="35">
        <v>9.1239000000000008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6.2847</v>
      </c>
      <c r="S57" s="35">
        <v>0.19969999999999999</v>
      </c>
      <c r="T57" s="35">
        <v>0</v>
      </c>
      <c r="U57" s="35">
        <v>0</v>
      </c>
      <c r="V57" s="35">
        <v>1.8935999999999999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67.173847468234086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32.937100000000001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15.546799999999999</v>
      </c>
      <c r="I58" s="31">
        <f t="shared" si="16"/>
        <v>1.1880474682340829</v>
      </c>
      <c r="J58" s="31">
        <f t="shared" si="16"/>
        <v>0</v>
      </c>
      <c r="K58" s="31">
        <f t="shared" si="16"/>
        <v>0</v>
      </c>
      <c r="L58" s="31">
        <f t="shared" si="16"/>
        <v>9.1239000000000008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6.2847</v>
      </c>
      <c r="S58" s="31">
        <f t="shared" si="16"/>
        <v>0.19969999999999999</v>
      </c>
      <c r="T58" s="31">
        <f t="shared" si="16"/>
        <v>0</v>
      </c>
      <c r="U58" s="31">
        <f t="shared" si="16"/>
        <v>0</v>
      </c>
      <c r="V58" s="31">
        <f t="shared" si="16"/>
        <v>1.8935999999999999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67.173847468234086</v>
      </c>
    </row>
    <row r="59" spans="1:67" x14ac:dyDescent="0.2">
      <c r="A59" s="16" t="s">
        <v>77</v>
      </c>
      <c r="B59" s="20" t="s">
        <v>19</v>
      </c>
      <c r="C59" s="73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5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32.937100000000001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15.546799999999999</v>
      </c>
      <c r="I62" s="33">
        <f t="shared" si="18"/>
        <v>1.1880474682340829</v>
      </c>
      <c r="J62" s="33">
        <f t="shared" si="18"/>
        <v>0</v>
      </c>
      <c r="K62" s="33">
        <f t="shared" si="18"/>
        <v>0</v>
      </c>
      <c r="L62" s="33">
        <f t="shared" si="18"/>
        <v>9.1239000000000008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6.2847</v>
      </c>
      <c r="S62" s="33">
        <f t="shared" si="18"/>
        <v>0.19969999999999999</v>
      </c>
      <c r="T62" s="33">
        <f t="shared" si="18"/>
        <v>0</v>
      </c>
      <c r="U62" s="33">
        <f t="shared" si="18"/>
        <v>0</v>
      </c>
      <c r="V62" s="33">
        <f t="shared" si="18"/>
        <v>1.8935999999999999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67.173847468234086</v>
      </c>
      <c r="BL62" s="37"/>
      <c r="BM62" s="61"/>
    </row>
    <row r="63" spans="1:67" ht="4.5" customHeight="1" x14ac:dyDescent="0.2">
      <c r="A63" s="16"/>
      <c r="B63" s="20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5"/>
    </row>
    <row r="64" spans="1:67" x14ac:dyDescent="0.2">
      <c r="A64" s="16" t="s">
        <v>20</v>
      </c>
      <c r="B64" s="19" t="s">
        <v>21</v>
      </c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5"/>
    </row>
    <row r="65" spans="1:65" x14ac:dyDescent="0.2">
      <c r="A65" s="16" t="s">
        <v>76</v>
      </c>
      <c r="B65" s="20" t="s">
        <v>22</v>
      </c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5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5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124.16483760041798</v>
      </c>
      <c r="E69" s="39">
        <f t="shared" si="20"/>
        <v>85.013371631129004</v>
      </c>
      <c r="F69" s="39">
        <f t="shared" si="20"/>
        <v>0</v>
      </c>
      <c r="G69" s="39">
        <f t="shared" si="20"/>
        <v>0</v>
      </c>
      <c r="H69" s="39">
        <f t="shared" si="20"/>
        <v>64.771295218834794</v>
      </c>
      <c r="I69" s="39">
        <f t="shared" si="20"/>
        <v>362.47662283842209</v>
      </c>
      <c r="J69" s="39">
        <f t="shared" si="20"/>
        <v>226.00528084335298</v>
      </c>
      <c r="K69" s="39">
        <f t="shared" si="20"/>
        <v>0</v>
      </c>
      <c r="L69" s="39">
        <f t="shared" si="20"/>
        <v>132.01931629437902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37.701917984833216</v>
      </c>
      <c r="S69" s="39">
        <f t="shared" si="20"/>
        <v>74.299435289061108</v>
      </c>
      <c r="T69" s="39">
        <f t="shared" si="20"/>
        <v>386.19132224374061</v>
      </c>
      <c r="U69" s="39">
        <f t="shared" si="20"/>
        <v>0</v>
      </c>
      <c r="V69" s="39">
        <f t="shared" si="20"/>
        <v>17.834184266500099</v>
      </c>
      <c r="W69" s="39">
        <f t="shared" si="20"/>
        <v>0</v>
      </c>
      <c r="X69" s="39">
        <f t="shared" si="20"/>
        <v>0</v>
      </c>
      <c r="Y69" s="39">
        <f t="shared" si="20"/>
        <v>1.9442387E-5</v>
      </c>
      <c r="Z69" s="39">
        <f t="shared" si="20"/>
        <v>0</v>
      </c>
      <c r="AA69" s="39">
        <f t="shared" si="20"/>
        <v>0</v>
      </c>
      <c r="AB69" s="39">
        <f t="shared" si="20"/>
        <v>463.02883321109215</v>
      </c>
      <c r="AC69" s="39">
        <f t="shared" si="20"/>
        <v>149.74798284129992</v>
      </c>
      <c r="AD69" s="39">
        <f t="shared" si="20"/>
        <v>47.068516608644309</v>
      </c>
      <c r="AE69" s="39">
        <f t="shared" si="20"/>
        <v>0</v>
      </c>
      <c r="AF69" s="39">
        <f t="shared" si="20"/>
        <v>527.09634254225796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487.92736471289504</v>
      </c>
      <c r="AM69" s="39">
        <f t="shared" si="20"/>
        <v>89.286589133298975</v>
      </c>
      <c r="AN69" s="39">
        <f t="shared" si="20"/>
        <v>336.2306548548342</v>
      </c>
      <c r="AO69" s="39">
        <f t="shared" si="20"/>
        <v>0</v>
      </c>
      <c r="AP69" s="39">
        <f t="shared" si="20"/>
        <v>288.07493680940485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525.95669653636526</v>
      </c>
      <c r="AW69" s="39">
        <f t="shared" si="20"/>
        <v>219.03219675495259</v>
      </c>
      <c r="AX69" s="39">
        <f t="shared" si="20"/>
        <v>31.697946374718097</v>
      </c>
      <c r="AY69" s="39">
        <f t="shared" si="20"/>
        <v>0</v>
      </c>
      <c r="AZ69" s="39">
        <f t="shared" si="20"/>
        <v>292.53483644330225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130.62927745793607</v>
      </c>
      <c r="BG69" s="39">
        <f t="shared" si="20"/>
        <v>22.341397602091554</v>
      </c>
      <c r="BH69" s="39">
        <f t="shared" si="20"/>
        <v>19.1574071487412</v>
      </c>
      <c r="BI69" s="39">
        <f t="shared" si="20"/>
        <v>0</v>
      </c>
      <c r="BJ69" s="39">
        <f t="shared" si="20"/>
        <v>39.062692121220003</v>
      </c>
      <c r="BK69" s="39">
        <f>BK28+BK47+BK53+BK62+BK67</f>
        <v>5179.351274806113</v>
      </c>
      <c r="BL69" s="37"/>
      <c r="BM69" s="44"/>
    </row>
    <row r="70" spans="1:65" ht="4.5" customHeight="1" x14ac:dyDescent="0.2">
      <c r="A70" s="16"/>
      <c r="B70" s="25"/>
      <c r="C70" s="8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88"/>
    </row>
    <row r="71" spans="1:65" ht="14.25" customHeight="1" x14ac:dyDescent="0.3">
      <c r="A71" s="16" t="s">
        <v>5</v>
      </c>
      <c r="B71" s="26" t="s">
        <v>24</v>
      </c>
      <c r="C71" s="87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88"/>
    </row>
    <row r="72" spans="1:65" x14ac:dyDescent="0.2">
      <c r="A72" s="16"/>
      <c r="B72" s="29" t="s">
        <v>112</v>
      </c>
      <c r="C72" s="35">
        <v>0</v>
      </c>
      <c r="D72" s="35">
        <v>0.65802734492075932</v>
      </c>
      <c r="E72" s="35">
        <v>0</v>
      </c>
      <c r="F72" s="35">
        <v>0</v>
      </c>
      <c r="G72" s="35">
        <v>0</v>
      </c>
      <c r="H72" s="35">
        <v>0.70224388382639991</v>
      </c>
      <c r="I72" s="35">
        <v>4.91962709676E-2</v>
      </c>
      <c r="J72" s="35">
        <v>0</v>
      </c>
      <c r="K72" s="35">
        <v>0</v>
      </c>
      <c r="L72" s="35">
        <v>4.9414383161200004E-2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0.36105532705409998</v>
      </c>
      <c r="S72" s="35">
        <v>0</v>
      </c>
      <c r="T72" s="35">
        <v>0</v>
      </c>
      <c r="U72" s="35">
        <v>0</v>
      </c>
      <c r="V72" s="35">
        <v>0.2143070044514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12.260503159783775</v>
      </c>
      <c r="AC72" s="35">
        <v>8.6273279967099992E-2</v>
      </c>
      <c r="AD72" s="35">
        <v>0</v>
      </c>
      <c r="AE72" s="35">
        <v>0</v>
      </c>
      <c r="AF72" s="35">
        <v>2.0470451844161994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9.0787324121939879</v>
      </c>
      <c r="AM72" s="35">
        <v>0.15915901999960003</v>
      </c>
      <c r="AN72" s="35">
        <v>0</v>
      </c>
      <c r="AO72" s="35">
        <v>0</v>
      </c>
      <c r="AP72" s="35">
        <v>0.20236771025780001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4.2009607287132029</v>
      </c>
      <c r="AW72" s="35">
        <v>6.0910243064099999E-2</v>
      </c>
      <c r="AX72" s="35">
        <v>0</v>
      </c>
      <c r="AY72" s="35">
        <v>0</v>
      </c>
      <c r="AZ72" s="35">
        <v>1.5332077389339001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1.4963248848377002</v>
      </c>
      <c r="BG72" s="35">
        <v>2.7958020320999998E-3</v>
      </c>
      <c r="BH72" s="35">
        <v>0</v>
      </c>
      <c r="BI72" s="35">
        <v>0</v>
      </c>
      <c r="BJ72" s="35">
        <v>0</v>
      </c>
      <c r="BK72" s="34">
        <f>SUM(C72:BJ72)</f>
        <v>33.162524378580919</v>
      </c>
      <c r="BL72" s="37"/>
      <c r="BM72" s="44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0.65802734492075932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0.70224388382639991</v>
      </c>
      <c r="I73" s="31">
        <f t="shared" si="21"/>
        <v>4.91962709676E-2</v>
      </c>
      <c r="J73" s="31">
        <f t="shared" si="21"/>
        <v>0</v>
      </c>
      <c r="K73" s="31">
        <f t="shared" si="21"/>
        <v>0</v>
      </c>
      <c r="L73" s="31">
        <f t="shared" si="21"/>
        <v>4.9414383161200004E-2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0.36105532705409998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0.2143070044514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12.260503159783775</v>
      </c>
      <c r="AC73" s="31">
        <f t="shared" si="21"/>
        <v>8.6273279967099992E-2</v>
      </c>
      <c r="AD73" s="31">
        <f t="shared" si="21"/>
        <v>0</v>
      </c>
      <c r="AE73" s="31">
        <f t="shared" si="21"/>
        <v>0</v>
      </c>
      <c r="AF73" s="31">
        <f t="shared" si="21"/>
        <v>2.0470451844161994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9.0787324121939879</v>
      </c>
      <c r="AM73" s="31">
        <f t="shared" si="21"/>
        <v>0.15915901999960003</v>
      </c>
      <c r="AN73" s="31">
        <f t="shared" si="21"/>
        <v>0</v>
      </c>
      <c r="AO73" s="31">
        <f t="shared" si="21"/>
        <v>0</v>
      </c>
      <c r="AP73" s="31">
        <f t="shared" si="21"/>
        <v>0.20236771025780001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4.2009607287132029</v>
      </c>
      <c r="AW73" s="31">
        <f t="shared" si="21"/>
        <v>6.0910243064099999E-2</v>
      </c>
      <c r="AX73" s="31">
        <f t="shared" si="21"/>
        <v>0</v>
      </c>
      <c r="AY73" s="31">
        <f t="shared" si="21"/>
        <v>0</v>
      </c>
      <c r="AZ73" s="31">
        <f t="shared" si="21"/>
        <v>1.5332077389339001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1.4963248848377002</v>
      </c>
      <c r="BG73" s="31">
        <f t="shared" si="21"/>
        <v>2.7958020320999998E-3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33.162524378580919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46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8" spans="2:63" x14ac:dyDescent="0.2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 D57 H57:I57 L57 R57:S57 V57 BK5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workbookViewId="0">
      <selection activeCell="D17" sqref="D17"/>
    </sheetView>
  </sheetViews>
  <sheetFormatPr defaultRowHeight="12.75" x14ac:dyDescent="0.2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 x14ac:dyDescent="0.2">
      <c r="B2" s="89" t="s">
        <v>130</v>
      </c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2:12" ht="17.25" customHeight="1" x14ac:dyDescent="0.2">
      <c r="B3" s="89" t="s">
        <v>113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2:12" ht="30" x14ac:dyDescent="0.2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 x14ac:dyDescent="0.2">
      <c r="B5" s="50">
        <v>1</v>
      </c>
      <c r="C5" s="51" t="s">
        <v>39</v>
      </c>
      <c r="D5" s="52">
        <v>0</v>
      </c>
      <c r="E5" s="52">
        <v>0</v>
      </c>
      <c r="F5" s="52">
        <v>0.2442519297728</v>
      </c>
      <c r="G5" s="52">
        <v>6.7874734514999993E-3</v>
      </c>
      <c r="H5" s="52">
        <v>0</v>
      </c>
      <c r="I5" s="52" t="s">
        <v>131</v>
      </c>
      <c r="J5" s="53">
        <v>0</v>
      </c>
      <c r="K5" s="53">
        <f>SUM(D5:J5)</f>
        <v>0.25103940322430002</v>
      </c>
      <c r="L5" s="52">
        <v>0</v>
      </c>
    </row>
    <row r="6" spans="2:12" x14ac:dyDescent="0.2">
      <c r="B6" s="50">
        <v>2</v>
      </c>
      <c r="C6" s="54" t="s">
        <v>40</v>
      </c>
      <c r="D6" s="52">
        <v>11.9017899814498</v>
      </c>
      <c r="E6" s="52">
        <v>0.60509162396549998</v>
      </c>
      <c r="F6" s="52">
        <v>29.48859310419672</v>
      </c>
      <c r="G6" s="52">
        <v>2.5514141212962009</v>
      </c>
      <c r="H6" s="52">
        <v>0</v>
      </c>
      <c r="I6" s="52">
        <v>0.33700000000000002</v>
      </c>
      <c r="J6" s="53">
        <v>0</v>
      </c>
      <c r="K6" s="53">
        <f t="shared" ref="K6:K41" si="0">SUM(D6:J6)</f>
        <v>44.883888830908219</v>
      </c>
      <c r="L6" s="52">
        <v>0.28738795215339996</v>
      </c>
    </row>
    <row r="7" spans="2:12" x14ac:dyDescent="0.2">
      <c r="B7" s="50">
        <v>3</v>
      </c>
      <c r="C7" s="51" t="s">
        <v>41</v>
      </c>
      <c r="D7" s="52">
        <v>0</v>
      </c>
      <c r="E7" s="52">
        <v>1.2481250129000001E-2</v>
      </c>
      <c r="F7" s="52">
        <v>0.69612578644840017</v>
      </c>
      <c r="G7" s="52">
        <v>9.4977883869999998E-3</v>
      </c>
      <c r="H7" s="52">
        <v>0</v>
      </c>
      <c r="I7" s="52">
        <v>3.5999999999999999E-3</v>
      </c>
      <c r="J7" s="53">
        <v>0</v>
      </c>
      <c r="K7" s="53">
        <f t="shared" si="0"/>
        <v>0.72170482496440025</v>
      </c>
      <c r="L7" s="52">
        <v>6.4498754290099991E-2</v>
      </c>
    </row>
    <row r="8" spans="2:12" x14ac:dyDescent="0.2">
      <c r="B8" s="50">
        <v>4</v>
      </c>
      <c r="C8" s="54" t="s">
        <v>42</v>
      </c>
      <c r="D8" s="52">
        <v>8.8955936818038985</v>
      </c>
      <c r="E8" s="52">
        <v>0.5806398280952999</v>
      </c>
      <c r="F8" s="52">
        <v>13.52880556746781</v>
      </c>
      <c r="G8" s="52">
        <v>2.7725746168972001</v>
      </c>
      <c r="H8" s="52">
        <v>0</v>
      </c>
      <c r="I8" s="52">
        <v>0.1812</v>
      </c>
      <c r="J8" s="53">
        <v>0</v>
      </c>
      <c r="K8" s="53">
        <f t="shared" si="0"/>
        <v>25.958813694264208</v>
      </c>
      <c r="L8" s="52">
        <v>0.43183148553999995</v>
      </c>
    </row>
    <row r="9" spans="2:12" x14ac:dyDescent="0.2">
      <c r="B9" s="50">
        <v>5</v>
      </c>
      <c r="C9" s="54" t="s">
        <v>43</v>
      </c>
      <c r="D9" s="52">
        <v>1.6508462026094999</v>
      </c>
      <c r="E9" s="52">
        <v>1.6681310793503996</v>
      </c>
      <c r="F9" s="52">
        <v>43.441977560671056</v>
      </c>
      <c r="G9" s="52">
        <v>8.8544844640808975</v>
      </c>
      <c r="H9" s="52">
        <v>0</v>
      </c>
      <c r="I9" s="52">
        <v>0.8620000000000001</v>
      </c>
      <c r="J9" s="53">
        <v>0</v>
      </c>
      <c r="K9" s="53">
        <f t="shared" si="0"/>
        <v>56.477439306711851</v>
      </c>
      <c r="L9" s="52">
        <v>0.66429970892360002</v>
      </c>
    </row>
    <row r="10" spans="2:12" x14ac:dyDescent="0.2">
      <c r="B10" s="50">
        <v>6</v>
      </c>
      <c r="C10" s="54" t="s">
        <v>44</v>
      </c>
      <c r="D10" s="52">
        <v>80.031361044805791</v>
      </c>
      <c r="E10" s="52">
        <v>1.1267569224505001</v>
      </c>
      <c r="F10" s="52">
        <v>16.803479026333125</v>
      </c>
      <c r="G10" s="52">
        <v>1.9076585530600996</v>
      </c>
      <c r="H10" s="52">
        <v>0</v>
      </c>
      <c r="I10" s="52">
        <v>0.14990000000000001</v>
      </c>
      <c r="J10" s="53">
        <v>0</v>
      </c>
      <c r="K10" s="53">
        <f t="shared" si="0"/>
        <v>100.01915554664951</v>
      </c>
      <c r="L10" s="52">
        <v>0.2929371671248</v>
      </c>
    </row>
    <row r="11" spans="2:12" x14ac:dyDescent="0.2">
      <c r="B11" s="50">
        <v>7</v>
      </c>
      <c r="C11" s="54" t="s">
        <v>45</v>
      </c>
      <c r="D11" s="52">
        <v>39.825594707028003</v>
      </c>
      <c r="E11" s="52">
        <v>10.485202885957101</v>
      </c>
      <c r="F11" s="52">
        <v>35.918896909385452</v>
      </c>
      <c r="G11" s="52">
        <v>10.146489700314687</v>
      </c>
      <c r="H11" s="52">
        <v>0</v>
      </c>
      <c r="I11" s="52" t="s">
        <v>131</v>
      </c>
      <c r="J11" s="53">
        <v>0</v>
      </c>
      <c r="K11" s="53">
        <f t="shared" si="0"/>
        <v>96.376184202685252</v>
      </c>
      <c r="L11" s="52">
        <v>0.43297714063619996</v>
      </c>
    </row>
    <row r="12" spans="2:12" x14ac:dyDescent="0.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 t="s">
        <v>131</v>
      </c>
      <c r="J12" s="53">
        <v>0</v>
      </c>
      <c r="K12" s="53">
        <f t="shared" si="0"/>
        <v>0</v>
      </c>
      <c r="L12" s="52">
        <v>0</v>
      </c>
    </row>
    <row r="13" spans="2:12" x14ac:dyDescent="0.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 t="s">
        <v>131</v>
      </c>
      <c r="J13" s="53">
        <v>0</v>
      </c>
      <c r="K13" s="53">
        <f t="shared" si="0"/>
        <v>0</v>
      </c>
      <c r="L13" s="52">
        <v>0</v>
      </c>
    </row>
    <row r="14" spans="2:12" x14ac:dyDescent="0.2">
      <c r="B14" s="50">
        <v>10</v>
      </c>
      <c r="C14" s="54" t="s">
        <v>48</v>
      </c>
      <c r="D14" s="52">
        <v>8.5114684322400005E-2</v>
      </c>
      <c r="E14" s="52">
        <v>0.7660114252575001</v>
      </c>
      <c r="F14" s="52">
        <v>9.488874885213896</v>
      </c>
      <c r="G14" s="52">
        <v>1.6150687644142001</v>
      </c>
      <c r="H14" s="52">
        <v>0</v>
      </c>
      <c r="I14" s="52">
        <v>0.1046</v>
      </c>
      <c r="J14" s="53">
        <v>0</v>
      </c>
      <c r="K14" s="53">
        <f t="shared" si="0"/>
        <v>12.059669759207996</v>
      </c>
      <c r="L14" s="52">
        <v>0.31238548544830003</v>
      </c>
    </row>
    <row r="15" spans="2:12" x14ac:dyDescent="0.2">
      <c r="B15" s="50">
        <v>11</v>
      </c>
      <c r="C15" s="54" t="s">
        <v>49</v>
      </c>
      <c r="D15" s="52">
        <v>175.17652955902091</v>
      </c>
      <c r="E15" s="52">
        <v>18.631172102244793</v>
      </c>
      <c r="F15" s="52">
        <v>112.72492407896758</v>
      </c>
      <c r="G15" s="52">
        <v>13.988806609719331</v>
      </c>
      <c r="H15" s="52">
        <v>0</v>
      </c>
      <c r="I15" s="52">
        <v>0.83160000000000012</v>
      </c>
      <c r="J15" s="53">
        <v>0</v>
      </c>
      <c r="K15" s="53">
        <f t="shared" si="0"/>
        <v>321.35303234995257</v>
      </c>
      <c r="L15" s="52">
        <v>1.8322477919398981</v>
      </c>
    </row>
    <row r="16" spans="2:12" x14ac:dyDescent="0.2">
      <c r="B16" s="50">
        <v>12</v>
      </c>
      <c r="C16" s="54" t="s">
        <v>50</v>
      </c>
      <c r="D16" s="52">
        <v>44.375967431381596</v>
      </c>
      <c r="E16" s="52">
        <v>5.979441169576404</v>
      </c>
      <c r="F16" s="52">
        <v>54.558034984932803</v>
      </c>
      <c r="G16" s="52">
        <v>7.8056109987742985</v>
      </c>
      <c r="H16" s="52">
        <v>0</v>
      </c>
      <c r="I16" s="52">
        <v>0.59309999999999996</v>
      </c>
      <c r="J16" s="53">
        <v>0</v>
      </c>
      <c r="K16" s="53">
        <f t="shared" si="0"/>
        <v>113.31215458466511</v>
      </c>
      <c r="L16" s="52">
        <v>0.90130547789319992</v>
      </c>
    </row>
    <row r="17" spans="2:12" x14ac:dyDescent="0.2">
      <c r="B17" s="50">
        <v>13</v>
      </c>
      <c r="C17" s="54" t="s">
        <v>51</v>
      </c>
      <c r="D17" s="52">
        <v>18.495399949386098</v>
      </c>
      <c r="E17" s="52">
        <v>0.45105107170890002</v>
      </c>
      <c r="F17" s="52">
        <v>18.318275082629611</v>
      </c>
      <c r="G17" s="52">
        <v>2.0409871214149002</v>
      </c>
      <c r="H17" s="52">
        <v>0</v>
      </c>
      <c r="I17" s="52">
        <v>4.8499999999999995E-2</v>
      </c>
      <c r="J17" s="53">
        <v>0</v>
      </c>
      <c r="K17" s="53">
        <f t="shared" si="0"/>
        <v>39.35421322513951</v>
      </c>
      <c r="L17" s="52">
        <v>0.28001223802740005</v>
      </c>
    </row>
    <row r="18" spans="2:12" x14ac:dyDescent="0.2">
      <c r="B18" s="50">
        <v>14</v>
      </c>
      <c r="C18" s="54" t="s">
        <v>52</v>
      </c>
      <c r="D18" s="52">
        <v>0.30070259229000001</v>
      </c>
      <c r="E18" s="52">
        <v>0.17254185806379999</v>
      </c>
      <c r="F18" s="52">
        <v>10.457416363622412</v>
      </c>
      <c r="G18" s="52">
        <v>1.3069539694797998</v>
      </c>
      <c r="H18" s="52">
        <v>0</v>
      </c>
      <c r="I18" s="52">
        <v>9.5999999999999992E-3</v>
      </c>
      <c r="J18" s="53">
        <v>0</v>
      </c>
      <c r="K18" s="53">
        <f t="shared" si="0"/>
        <v>12.247214783456013</v>
      </c>
      <c r="L18" s="52">
        <v>6.0666783805300002E-2</v>
      </c>
    </row>
    <row r="19" spans="2:12" x14ac:dyDescent="0.2">
      <c r="B19" s="50">
        <v>15</v>
      </c>
      <c r="C19" s="54" t="s">
        <v>53</v>
      </c>
      <c r="D19" s="52">
        <v>4.6496525020624002</v>
      </c>
      <c r="E19" s="52">
        <v>0.57313842738340004</v>
      </c>
      <c r="F19" s="52">
        <v>33.794218525764393</v>
      </c>
      <c r="G19" s="52">
        <v>4.2427600210728027</v>
      </c>
      <c r="H19" s="52">
        <v>0</v>
      </c>
      <c r="I19" s="52">
        <v>1.7999999999999999E-2</v>
      </c>
      <c r="J19" s="53">
        <v>0</v>
      </c>
      <c r="K19" s="53">
        <f t="shared" si="0"/>
        <v>43.277769476282998</v>
      </c>
      <c r="L19" s="52">
        <v>0.34266064063730006</v>
      </c>
    </row>
    <row r="20" spans="2:12" x14ac:dyDescent="0.2">
      <c r="B20" s="50">
        <v>16</v>
      </c>
      <c r="C20" s="54" t="s">
        <v>54</v>
      </c>
      <c r="D20" s="52">
        <v>327.82238645840647</v>
      </c>
      <c r="E20" s="52">
        <v>33.616413995207694</v>
      </c>
      <c r="F20" s="52">
        <v>165.69923028156609</v>
      </c>
      <c r="G20" s="52">
        <v>21.593125955263332</v>
      </c>
      <c r="H20" s="52">
        <v>0</v>
      </c>
      <c r="I20" s="52">
        <v>2.2984</v>
      </c>
      <c r="J20" s="53">
        <v>0</v>
      </c>
      <c r="K20" s="53">
        <f t="shared" si="0"/>
        <v>551.02955669044354</v>
      </c>
      <c r="L20" s="52">
        <v>2.0550284088745987</v>
      </c>
    </row>
    <row r="21" spans="2:12" x14ac:dyDescent="0.2">
      <c r="B21" s="50">
        <v>17</v>
      </c>
      <c r="C21" s="54" t="s">
        <v>55</v>
      </c>
      <c r="D21" s="52">
        <v>226.58899953375317</v>
      </c>
      <c r="E21" s="52">
        <v>3.5883849362555997</v>
      </c>
      <c r="F21" s="52">
        <v>43.961016249850523</v>
      </c>
      <c r="G21" s="52">
        <v>6.7077656617745998</v>
      </c>
      <c r="H21" s="52">
        <v>0</v>
      </c>
      <c r="I21" s="52">
        <v>0.48819999999999997</v>
      </c>
      <c r="J21" s="53">
        <v>0</v>
      </c>
      <c r="K21" s="53">
        <f t="shared" si="0"/>
        <v>281.33436638163391</v>
      </c>
      <c r="L21" s="52">
        <v>0.6264971854703999</v>
      </c>
    </row>
    <row r="22" spans="2:12" x14ac:dyDescent="0.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 t="s">
        <v>131</v>
      </c>
      <c r="J22" s="53">
        <v>0</v>
      </c>
      <c r="K22" s="53">
        <f t="shared" si="0"/>
        <v>0</v>
      </c>
      <c r="L22" s="52">
        <v>0</v>
      </c>
    </row>
    <row r="23" spans="2:12" x14ac:dyDescent="0.2">
      <c r="B23" s="50">
        <v>19</v>
      </c>
      <c r="C23" s="54" t="s">
        <v>57</v>
      </c>
      <c r="D23" s="52">
        <v>17.498110598665299</v>
      </c>
      <c r="E23" s="52">
        <v>26.069591972850588</v>
      </c>
      <c r="F23" s="52">
        <v>101.13413570357342</v>
      </c>
      <c r="G23" s="52">
        <v>18.618473550931714</v>
      </c>
      <c r="H23" s="52">
        <v>0</v>
      </c>
      <c r="I23" s="52">
        <v>1.5382000000000002</v>
      </c>
      <c r="J23" s="53">
        <v>0</v>
      </c>
      <c r="K23" s="53">
        <f t="shared" si="0"/>
        <v>164.85851182602102</v>
      </c>
      <c r="L23" s="52">
        <v>0.84549553636550023</v>
      </c>
    </row>
    <row r="24" spans="2:12" x14ac:dyDescent="0.2">
      <c r="B24" s="50">
        <v>20</v>
      </c>
      <c r="C24" s="54" t="s">
        <v>58</v>
      </c>
      <c r="D24" s="52">
        <v>615.56515034185236</v>
      </c>
      <c r="E24" s="52">
        <v>134.19714669642619</v>
      </c>
      <c r="F24" s="52">
        <v>922.37300186639436</v>
      </c>
      <c r="G24" s="52">
        <v>84.966118486444103</v>
      </c>
      <c r="H24" s="52">
        <v>0</v>
      </c>
      <c r="I24" s="52">
        <v>45.101147468234082</v>
      </c>
      <c r="J24" s="53">
        <v>0</v>
      </c>
      <c r="K24" s="53">
        <f t="shared" si="0"/>
        <v>1802.2025648593512</v>
      </c>
      <c r="L24" s="52">
        <v>11.009422428204246</v>
      </c>
    </row>
    <row r="25" spans="2:12" x14ac:dyDescent="0.2">
      <c r="B25" s="50">
        <v>21</v>
      </c>
      <c r="C25" s="51" t="s">
        <v>59</v>
      </c>
      <c r="D25" s="52">
        <v>0</v>
      </c>
      <c r="E25" s="52">
        <v>1.866186451E-4</v>
      </c>
      <c r="F25" s="52">
        <v>0.43702384292969987</v>
      </c>
      <c r="G25" s="52">
        <v>7.8647363677199988E-2</v>
      </c>
      <c r="H25" s="52">
        <v>0</v>
      </c>
      <c r="I25" s="52" t="s">
        <v>131</v>
      </c>
      <c r="J25" s="53">
        <v>0</v>
      </c>
      <c r="K25" s="53">
        <f t="shared" si="0"/>
        <v>0.51585782525199986</v>
      </c>
      <c r="L25" s="52">
        <v>2.1909670000000002E-7</v>
      </c>
    </row>
    <row r="26" spans="2:12" x14ac:dyDescent="0.2">
      <c r="B26" s="50">
        <v>22</v>
      </c>
      <c r="C26" s="54" t="s">
        <v>60</v>
      </c>
      <c r="D26" s="52">
        <v>2.8688116387000001E-2</v>
      </c>
      <c r="E26" s="52">
        <v>3.8348274193E-3</v>
      </c>
      <c r="F26" s="52">
        <v>1.0727801677320006</v>
      </c>
      <c r="G26" s="52">
        <v>8.3538973542999998E-3</v>
      </c>
      <c r="H26" s="52">
        <v>0</v>
      </c>
      <c r="I26" s="52">
        <v>0.29270000000000002</v>
      </c>
      <c r="J26" s="53">
        <v>0</v>
      </c>
      <c r="K26" s="53">
        <f t="shared" si="0"/>
        <v>1.4063570088926005</v>
      </c>
      <c r="L26" s="52">
        <v>1.2098892160600002E-2</v>
      </c>
    </row>
    <row r="27" spans="2:12" x14ac:dyDescent="0.2">
      <c r="B27" s="50">
        <v>23</v>
      </c>
      <c r="C27" s="51" t="s">
        <v>61</v>
      </c>
      <c r="D27" s="52">
        <v>0</v>
      </c>
      <c r="E27" s="52">
        <v>1.3109483800000002E-5</v>
      </c>
      <c r="F27" s="52">
        <v>9.8834838699999998E-4</v>
      </c>
      <c r="G27" s="52">
        <v>0</v>
      </c>
      <c r="H27" s="52">
        <v>0</v>
      </c>
      <c r="I27" s="52" t="s">
        <v>131</v>
      </c>
      <c r="J27" s="53">
        <v>0</v>
      </c>
      <c r="K27" s="53">
        <f t="shared" si="0"/>
        <v>1.0014578707999999E-3</v>
      </c>
      <c r="L27" s="52">
        <v>3.0979566772999997E-3</v>
      </c>
    </row>
    <row r="28" spans="2:12" x14ac:dyDescent="0.2">
      <c r="B28" s="50">
        <v>24</v>
      </c>
      <c r="C28" s="51" t="s">
        <v>62</v>
      </c>
      <c r="D28" s="52">
        <v>0.21277011038659999</v>
      </c>
      <c r="E28" s="52">
        <v>2.1785992579999996E-3</v>
      </c>
      <c r="F28" s="52">
        <v>2.7121970123442996</v>
      </c>
      <c r="G28" s="52">
        <v>4.7945442967399998E-2</v>
      </c>
      <c r="H28" s="52">
        <v>0</v>
      </c>
      <c r="I28" s="52">
        <v>0.1245</v>
      </c>
      <c r="J28" s="53">
        <v>0</v>
      </c>
      <c r="K28" s="53">
        <f t="shared" si="0"/>
        <v>3.0995911649562995</v>
      </c>
      <c r="L28" s="52">
        <v>1.7402670193300003E-2</v>
      </c>
    </row>
    <row r="29" spans="2:12" x14ac:dyDescent="0.2">
      <c r="B29" s="50">
        <v>25</v>
      </c>
      <c r="C29" s="54" t="s">
        <v>63</v>
      </c>
      <c r="D29" s="52">
        <v>93.635191219990801</v>
      </c>
      <c r="E29" s="52">
        <v>7.0748229463754964</v>
      </c>
      <c r="F29" s="52">
        <v>204.07245869248629</v>
      </c>
      <c r="G29" s="52">
        <v>18.075533441046431</v>
      </c>
      <c r="H29" s="52">
        <v>0</v>
      </c>
      <c r="I29" s="52">
        <v>2.6410000000000005</v>
      </c>
      <c r="J29" s="53">
        <v>0</v>
      </c>
      <c r="K29" s="53">
        <f t="shared" si="0"/>
        <v>325.49900629989907</v>
      </c>
      <c r="L29" s="52">
        <v>1.5789326201742997</v>
      </c>
    </row>
    <row r="30" spans="2:12" x14ac:dyDescent="0.2">
      <c r="B30" s="50">
        <v>26</v>
      </c>
      <c r="C30" s="54" t="s">
        <v>64</v>
      </c>
      <c r="D30" s="52">
        <v>14.386955831019</v>
      </c>
      <c r="E30" s="52">
        <v>2.7356479881835991</v>
      </c>
      <c r="F30" s="52">
        <v>37.70609708552724</v>
      </c>
      <c r="G30" s="52">
        <v>7.8615553314378941</v>
      </c>
      <c r="H30" s="52">
        <v>0</v>
      </c>
      <c r="I30" s="52">
        <v>0.72039999999999993</v>
      </c>
      <c r="J30" s="53">
        <v>0</v>
      </c>
      <c r="K30" s="53">
        <f t="shared" si="0"/>
        <v>63.410656236167732</v>
      </c>
      <c r="L30" s="52">
        <v>0.57205558844169979</v>
      </c>
    </row>
    <row r="31" spans="2:12" x14ac:dyDescent="0.2">
      <c r="B31" s="50">
        <v>27</v>
      </c>
      <c r="C31" s="54" t="s">
        <v>15</v>
      </c>
      <c r="D31" s="52">
        <v>9.2575529029999997E-4</v>
      </c>
      <c r="E31" s="52">
        <v>9.9546846129E-2</v>
      </c>
      <c r="F31" s="52">
        <v>2.5612030161862012</v>
      </c>
      <c r="G31" s="52">
        <v>0.21931694932200002</v>
      </c>
      <c r="H31" s="52">
        <v>0</v>
      </c>
      <c r="I31" s="52">
        <v>1.0675000000000001</v>
      </c>
      <c r="J31" s="53">
        <v>0</v>
      </c>
      <c r="K31" s="53">
        <f t="shared" si="0"/>
        <v>3.9484925669275013</v>
      </c>
      <c r="L31" s="52">
        <v>6.2602373321999999E-2</v>
      </c>
    </row>
    <row r="32" spans="2:12" x14ac:dyDescent="0.2">
      <c r="B32" s="50">
        <v>28</v>
      </c>
      <c r="C32" s="54" t="s">
        <v>65</v>
      </c>
      <c r="D32" s="52">
        <v>1.4868076612699999E-2</v>
      </c>
      <c r="E32" s="52">
        <v>1.7251718063999999E-3</v>
      </c>
      <c r="F32" s="52">
        <v>2.0363854550236002</v>
      </c>
      <c r="G32" s="52">
        <v>4.8600642418400002E-2</v>
      </c>
      <c r="H32" s="52">
        <v>0</v>
      </c>
      <c r="I32" s="52" t="s">
        <v>131</v>
      </c>
      <c r="J32" s="53">
        <v>0</v>
      </c>
      <c r="K32" s="53">
        <f t="shared" si="0"/>
        <v>2.1015793458610998</v>
      </c>
      <c r="L32" s="52">
        <v>4.2945184515700001E-2</v>
      </c>
    </row>
    <row r="33" spans="2:12" x14ac:dyDescent="0.2">
      <c r="B33" s="50">
        <v>29</v>
      </c>
      <c r="C33" s="54" t="s">
        <v>66</v>
      </c>
      <c r="D33" s="52">
        <v>5.6782507430294</v>
      </c>
      <c r="E33" s="52">
        <v>3.0822265074780999</v>
      </c>
      <c r="F33" s="52">
        <v>32.400051399432527</v>
      </c>
      <c r="G33" s="52">
        <v>3.6631399697204006</v>
      </c>
      <c r="H33" s="52">
        <v>0</v>
      </c>
      <c r="I33" s="52">
        <v>0.2099</v>
      </c>
      <c r="J33" s="53">
        <v>0</v>
      </c>
      <c r="K33" s="53">
        <f t="shared" si="0"/>
        <v>45.033568619660421</v>
      </c>
      <c r="L33" s="52">
        <v>0.57127382970069995</v>
      </c>
    </row>
    <row r="34" spans="2:12" x14ac:dyDescent="0.2">
      <c r="B34" s="50">
        <v>30</v>
      </c>
      <c r="C34" s="54" t="s">
        <v>67</v>
      </c>
      <c r="D34" s="52">
        <v>14.114966731282301</v>
      </c>
      <c r="E34" s="52">
        <v>2.7745004604792998</v>
      </c>
      <c r="F34" s="52">
        <v>63.635072028321453</v>
      </c>
      <c r="G34" s="52">
        <v>7.6699059995608918</v>
      </c>
      <c r="H34" s="52">
        <v>0</v>
      </c>
      <c r="I34" s="52">
        <v>1.1299000000000001</v>
      </c>
      <c r="J34" s="53">
        <v>0</v>
      </c>
      <c r="K34" s="53">
        <f t="shared" si="0"/>
        <v>89.324345219643959</v>
      </c>
      <c r="L34" s="52">
        <v>1.0227386805356002</v>
      </c>
    </row>
    <row r="35" spans="2:12" x14ac:dyDescent="0.2">
      <c r="B35" s="50">
        <v>31</v>
      </c>
      <c r="C35" s="51" t="s">
        <v>68</v>
      </c>
      <c r="D35" s="52">
        <v>0.35015705141929998</v>
      </c>
      <c r="E35" s="52">
        <v>0.32706954654830001</v>
      </c>
      <c r="F35" s="52">
        <v>0.97954487041309979</v>
      </c>
      <c r="G35" s="52">
        <v>0.20847740116010002</v>
      </c>
      <c r="H35" s="52">
        <v>0</v>
      </c>
      <c r="I35" s="52" t="s">
        <v>131</v>
      </c>
      <c r="J35" s="53">
        <v>0</v>
      </c>
      <c r="K35" s="53">
        <f t="shared" si="0"/>
        <v>1.8652488695407998</v>
      </c>
      <c r="L35" s="52">
        <v>6.4372112999299999E-2</v>
      </c>
    </row>
    <row r="36" spans="2:12" x14ac:dyDescent="0.2">
      <c r="B36" s="50">
        <v>32</v>
      </c>
      <c r="C36" s="54" t="s">
        <v>69</v>
      </c>
      <c r="D36" s="52">
        <v>50.917328302085991</v>
      </c>
      <c r="E36" s="52">
        <v>16.495441579182099</v>
      </c>
      <c r="F36" s="52">
        <v>92.310861233101576</v>
      </c>
      <c r="G36" s="52">
        <v>13.565477668496044</v>
      </c>
      <c r="H36" s="52">
        <v>0</v>
      </c>
      <c r="I36" s="52">
        <v>2.0152000000000001</v>
      </c>
      <c r="J36" s="53">
        <v>0</v>
      </c>
      <c r="K36" s="53">
        <f t="shared" si="0"/>
        <v>175.30430878286569</v>
      </c>
      <c r="L36" s="52">
        <v>2.0089787452425991</v>
      </c>
    </row>
    <row r="37" spans="2:12" x14ac:dyDescent="0.2">
      <c r="B37" s="50">
        <v>33</v>
      </c>
      <c r="C37" s="54" t="s">
        <v>114</v>
      </c>
      <c r="D37" s="52">
        <v>105.42686480823139</v>
      </c>
      <c r="E37" s="52">
        <v>7.645499051177099</v>
      </c>
      <c r="F37" s="52">
        <v>103.30567430886971</v>
      </c>
      <c r="G37" s="52">
        <v>10.739190538228685</v>
      </c>
      <c r="H37" s="52">
        <v>0</v>
      </c>
      <c r="I37" s="52">
        <v>0.76329999999999998</v>
      </c>
      <c r="J37" s="53">
        <v>0</v>
      </c>
      <c r="K37" s="53">
        <f t="shared" si="0"/>
        <v>227.88052870650685</v>
      </c>
      <c r="L37" s="52">
        <v>1.6710430256205</v>
      </c>
    </row>
    <row r="38" spans="2:12" x14ac:dyDescent="0.2">
      <c r="B38" s="50">
        <v>34</v>
      </c>
      <c r="C38" s="54" t="s">
        <v>70</v>
      </c>
      <c r="D38" s="52">
        <v>0.26333350145110002</v>
      </c>
      <c r="E38" s="52">
        <v>1.2433299935400001E-2</v>
      </c>
      <c r="F38" s="52">
        <v>4.3311526205540956</v>
      </c>
      <c r="G38" s="52">
        <v>1.9923187731891001</v>
      </c>
      <c r="H38" s="52">
        <v>0</v>
      </c>
      <c r="I38" s="52">
        <v>5.1900000000000002E-2</v>
      </c>
      <c r="J38" s="53">
        <v>0</v>
      </c>
      <c r="K38" s="53">
        <f t="shared" si="0"/>
        <v>6.651138195129696</v>
      </c>
      <c r="L38" s="52">
        <v>6.5991691612000006E-3</v>
      </c>
    </row>
    <row r="39" spans="2:12" x14ac:dyDescent="0.2">
      <c r="B39" s="50">
        <v>35</v>
      </c>
      <c r="C39" s="54" t="s">
        <v>71</v>
      </c>
      <c r="D39" s="52">
        <v>27.496544073787593</v>
      </c>
      <c r="E39" s="52">
        <v>31.967163840932209</v>
      </c>
      <c r="F39" s="52">
        <v>207.87600932818916</v>
      </c>
      <c r="G39" s="52">
        <v>29.114042760404079</v>
      </c>
      <c r="H39" s="52">
        <v>0</v>
      </c>
      <c r="I39" s="52">
        <v>1.421</v>
      </c>
      <c r="J39" s="53">
        <v>0</v>
      </c>
      <c r="K39" s="53">
        <f t="shared" si="0"/>
        <v>297.87476000331299</v>
      </c>
      <c r="L39" s="52">
        <v>1.7017417615115997</v>
      </c>
    </row>
    <row r="40" spans="2:12" x14ac:dyDescent="0.2">
      <c r="B40" s="50">
        <v>36</v>
      </c>
      <c r="C40" s="54" t="s">
        <v>72</v>
      </c>
      <c r="D40" s="52">
        <v>19.322221983902299</v>
      </c>
      <c r="E40" s="52">
        <v>2.5200230670631001</v>
      </c>
      <c r="F40" s="52">
        <v>14.735723286766305</v>
      </c>
      <c r="G40" s="52">
        <v>1.339818194025</v>
      </c>
      <c r="H40" s="52">
        <v>0</v>
      </c>
      <c r="I40" s="52" t="s">
        <v>131</v>
      </c>
      <c r="J40" s="53">
        <v>0</v>
      </c>
      <c r="K40" s="53">
        <f t="shared" si="0"/>
        <v>37.917786531756704</v>
      </c>
      <c r="L40" s="52">
        <v>0.32908131583229999</v>
      </c>
    </row>
    <row r="41" spans="2:12" x14ac:dyDescent="0.2">
      <c r="B41" s="50">
        <v>37</v>
      </c>
      <c r="C41" s="54" t="s">
        <v>73</v>
      </c>
      <c r="D41" s="52">
        <v>54.339278401377101</v>
      </c>
      <c r="E41" s="52">
        <v>15.012086753562386</v>
      </c>
      <c r="F41" s="52">
        <v>134.4464224356278</v>
      </c>
      <c r="G41" s="52">
        <v>23.830480635787012</v>
      </c>
      <c r="H41" s="52">
        <v>0</v>
      </c>
      <c r="I41" s="52">
        <v>4.1715</v>
      </c>
      <c r="J41" s="53">
        <v>0</v>
      </c>
      <c r="K41" s="53">
        <f t="shared" si="0"/>
        <v>231.7997682263543</v>
      </c>
      <c r="L41" s="52">
        <v>3.0579060480612994</v>
      </c>
    </row>
    <row r="42" spans="2:12" s="59" customFormat="1" ht="15" x14ac:dyDescent="0.2">
      <c r="B42" s="49" t="s">
        <v>11</v>
      </c>
      <c r="C42" s="55"/>
      <c r="D42" s="56">
        <f t="shared" ref="D42:L42" si="1">SUM(D5:D41)</f>
        <v>1959.0515439750902</v>
      </c>
      <c r="E42" s="57">
        <f>SUM(E5:E41)</f>
        <v>328.27759745858134</v>
      </c>
      <c r="F42" s="57">
        <f t="shared" si="1"/>
        <v>2517.2509030386818</v>
      </c>
      <c r="G42" s="57">
        <f>SUM(G5:G41)</f>
        <v>307.5973828655716</v>
      </c>
      <c r="H42" s="58">
        <f t="shared" si="1"/>
        <v>0</v>
      </c>
      <c r="I42" s="58">
        <f t="shared" si="1"/>
        <v>67.173847468234086</v>
      </c>
      <c r="J42" s="58">
        <f t="shared" si="1"/>
        <v>0</v>
      </c>
      <c r="K42" s="58">
        <f t="shared" si="1"/>
        <v>5179.3512748061594</v>
      </c>
      <c r="L42" s="58">
        <f t="shared" si="1"/>
        <v>33.162524378580947</v>
      </c>
    </row>
    <row r="43" spans="2:12" x14ac:dyDescent="0.2">
      <c r="B43" s="48" t="s">
        <v>89</v>
      </c>
    </row>
    <row r="44" spans="2:12" x14ac:dyDescent="0.2">
      <c r="K44" s="60"/>
      <c r="L44" s="60"/>
    </row>
    <row r="45" spans="2:12" s="60" customFormat="1" x14ac:dyDescent="0.2"/>
    <row r="46" spans="2:12" s="60" customFormat="1" x14ac:dyDescent="0.2"/>
    <row r="47" spans="2:12" s="60" customFormat="1" x14ac:dyDescent="0.2"/>
    <row r="48" spans="2:12" x14ac:dyDescent="0.2">
      <c r="I48" s="60"/>
    </row>
    <row r="49" spans="9:9" x14ac:dyDescent="0.2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2019-11-11T12:10:09Z</dcterms:modified>
</cp:coreProperties>
</file>